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DU\RADU SERV\primarii\23 AUGUST\DOCUMENTE\"/>
    </mc:Choice>
  </mc:AlternateContent>
  <xr:revisionPtr revIDLastSave="0" documentId="13_ncr:1_{09745180-465B-4AA8-B784-008392617CFE}" xr6:coauthVersionLast="47" xr6:coauthVersionMax="47" xr10:uidLastSave="{00000000-0000-0000-0000-000000000000}"/>
  <bookViews>
    <workbookView xWindow="-108" yWindow="-108" windowWidth="23256" windowHeight="12456" xr2:uid="{0F54DAD6-B09E-4A5E-832A-BE0E281B8F99}"/>
  </bookViews>
  <sheets>
    <sheet name="credit refinantar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localSheetId="0" hidden="1">{#N/A,#N/A,FALSE,"Fund-II"}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 localSheetId="0">#REF!</definedName>
    <definedName name="as">#REF!</definedName>
    <definedName name="asd" localSheetId="0">#REF!</definedName>
    <definedName name="asd">#REF!</definedName>
    <definedName name="asdasd" localSheetId="0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localSheetId="0" hidden="1">{#N/A,#N/A,FALSE,"Fund-II"}</definedName>
    <definedName name="bbb" hidden="1">{#N/A,#N/A,FALSE,"Fund-II"}</definedName>
    <definedName name="BMS_Tot_Cost" localSheetId="0">#REF!</definedName>
    <definedName name="BMS_Tot_Cost">#REF!</definedName>
    <definedName name="bvb" localSheetId="0">#REF!</definedName>
    <definedName name="bvb">#REF!</definedName>
    <definedName name="Capital_Expenditures___Culture___Sports" localSheetId="0">'[1]Module 6_Condensed Budget'!#REF!</definedName>
    <definedName name="Capital_Expenditures___Culture___Sports">'[2]Module 6_Condensed Budget'!#REF!</definedName>
    <definedName name="Capital_Expenditures___Education" localSheetId="0">'[1]Module 6_Condensed Budget'!#REF!</definedName>
    <definedName name="Capital_Expenditures___Education">'[2]Module 6_Condensed Budget'!#REF!</definedName>
    <definedName name="Capital_Expenditures___General_Administration" localSheetId="0">'[1]Module 6_Condensed Budget'!#REF!</definedName>
    <definedName name="Capital_Expenditures___General_Administration">'[2]Module 6_Condensed Budget'!#REF!</definedName>
    <definedName name="Capital_Expenditures___Health" localSheetId="0">'[1]Module 6_Condensed Budget'!#REF!</definedName>
    <definedName name="Capital_Expenditures___Health">'[2]Module 6_Condensed Budget'!#REF!</definedName>
    <definedName name="Capital_Expenditures___Other_Activities" localSheetId="0">'[1]Module 6_Condensed Budget'!#REF!</definedName>
    <definedName name="Capital_Expenditures___Other_Activities">'[2]Module 6_Condensed Budget'!#REF!</definedName>
    <definedName name="Capital_Expenditures___Public_Works___Housing" localSheetId="0">'[1]Module 6_Condensed Budget'!#REF!</definedName>
    <definedName name="Capital_Expenditures___Public_Works___Housing">'[2]Module 6_Condensed Budget'!#REF!</definedName>
    <definedName name="Capital_Expenditures___Social_Assistance" localSheetId="0">'[1]Module 6_Condensed Budget'!#REF!</definedName>
    <definedName name="Capital_Expenditures___Social_Assistance">'[2]Module 6_Condensed Budget'!#REF!</definedName>
    <definedName name="Capital_Expenditures___Transportation___Communication" localSheetId="0">'[1]Module 6_Condensed Budget'!#REF!</definedName>
    <definedName name="Capital_Expenditures___Transportation___Communication">'[2]Module 6_Condensed Budget'!#REF!</definedName>
    <definedName name="Capital_Expenditures__Other_Economic_Activities" localSheetId="0">'[1]Module 6_Condensed Budget'!#REF!</definedName>
    <definedName name="Capital_Expenditures__Other_Economic_Activities">'[2]Module 6_Condensed Budget'!#REF!</definedName>
    <definedName name="caragiale" localSheetId="0">#REF!</definedName>
    <definedName name="caragiale">#REF!</definedName>
    <definedName name="Change_in_Operating_Expenditures" localSheetId="0">'[1]Module 6_Condensed Budget'!#REF!</definedName>
    <definedName name="Change_in_Operating_Expenditures">'[2]Module 6_Condensed Budget'!#REF!</definedName>
    <definedName name="CO_II" localSheetId="0">#REF!</definedName>
    <definedName name="CO_II">#REF!</definedName>
    <definedName name="COIV" localSheetId="0">#REF!</definedName>
    <definedName name="COIV">#REF!</definedName>
    <definedName name="COV" localSheetId="0">#REF!</definedName>
    <definedName name="COV">#REF!</definedName>
    <definedName name="credit" localSheetId="0" hidden="1">{"'Lennar U.S. Partners'!$A$1:$N$53"}</definedName>
    <definedName name="credit" hidden="1">{"'Lennar U.S. Partners'!$A$1:$N$53"}</definedName>
    <definedName name="d">[3]Portfolio!$F$15</definedName>
    <definedName name="_xlnm.Database" localSheetId="0">#REF!</definedName>
    <definedName name="_xlnm.Database">#REF!</definedName>
    <definedName name="Deflator__Base_Year___1995" localSheetId="0">'[1]Module 6_Condensed Budget'!#REF!</definedName>
    <definedName name="Deflator__Base_Year___1995">'[2]Module 6_Condensed Budget'!#REF!</definedName>
    <definedName name="Deflator__Base_Year___1997" localSheetId="0">'[1]Module 6_Condensed Budget'!#REF!</definedName>
    <definedName name="Deflator__Base_Year___1997">'[2]Module 6_Condensed Budget'!#REF!</definedName>
    <definedName name="dff" localSheetId="0">#REF!</definedName>
    <definedName name="dff">#REF!</definedName>
    <definedName name="DisplaySelectedSheetsMacroButton" localSheetId="0">#REF!</definedName>
    <definedName name="DisplaySelectedSheetsMacroButton">#REF!</definedName>
    <definedName name="dsa" localSheetId="0" hidden="1">{#N/A,#N/A,FALSE,"Fund-II"}</definedName>
    <definedName name="dsa">#REF!</definedName>
    <definedName name="eq" localSheetId="0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 localSheetId="0">#REF!</definedName>
    <definedName name="ew">#REF!</definedName>
    <definedName name="ewq" localSheetId="0">#REF!</definedName>
    <definedName name="ewq">#REF!</definedName>
    <definedName name="Excel_BuiltIn__FilterDatabase_13" localSheetId="0">#REF!</definedName>
    <definedName name="Excel_BuiltIn__FilterDatabase_13">#REF!</definedName>
    <definedName name="Excel_BuiltIn__FilterDatabase_17" localSheetId="0">'[4]Evolutie V_C 2003_2007 '!#REF!</definedName>
    <definedName name="Excel_BuiltIn__FilterDatabase_17">'[5]Evolutie V_C 2003_2007 '!#REF!</definedName>
    <definedName name="Excel_BuiltIn_Database" localSheetId="0">#REF!</definedName>
    <definedName name="Excel_BuiltIn_Database">#REF!</definedName>
    <definedName name="Extra" localSheetId="0">[6]ExtraScoli!$B$150</definedName>
    <definedName name="Extra">[6]ExtraScoli!$B$150</definedName>
    <definedName name="fds" localSheetId="0">#REF!</definedName>
    <definedName name="fds">#REF!</definedName>
    <definedName name="Ferrovial" localSheetId="0" hidden="1">{"'Lennar U.S. Partners'!$A$1:$N$53"}</definedName>
    <definedName name="Ferrovial" hidden="1">{"'Lennar U.S. Partners'!$A$1:$N$53"}</definedName>
    <definedName name="FUND1" localSheetId="0">#REF!</definedName>
    <definedName name="FUND1">#REF!</definedName>
    <definedName name="FUND2" localSheetId="0">#REF!</definedName>
    <definedName name="FUND2">#REF!</definedName>
    <definedName name="GEMS" localSheetId="0" hidden="1">{"'Lennar U.S. Partners'!$A$1:$N$53"}</definedName>
    <definedName name="GEMS" hidden="1">{"'Lennar U.S. Partners'!$A$1:$N$53"}</definedName>
    <definedName name="ggg" localSheetId="0" hidden="1">{"'Lennar U.S. Partners'!$A$1:$N$53"}</definedName>
    <definedName name="ggg" hidden="1">{"'Lennar U.S. Partners'!$A$1:$N$53"}</definedName>
    <definedName name="gr_203" localSheetId="0">#REF!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 localSheetId="0">#REF!</definedName>
    <definedName name="harnaj">#REF!</definedName>
    <definedName name="hipoacuzici" localSheetId="0">#REF!</definedName>
    <definedName name="hipoacuzici">#REF!</definedName>
    <definedName name="HTML_CodePage" hidden="1">1252</definedName>
    <definedName name="HTML_Control" localSheetId="0" hidden="1">{"'Lennar U.S. Partners'!$A$1:$N$53"}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[7]Inputs!$A$118:$L$125</definedName>
    <definedName name="Intlfive">[7]Inputs!$A$192:$J$212</definedName>
    <definedName name="Intlfour">[7]Inputs!$A$170:$J$185</definedName>
    <definedName name="Intlseven">[7]Inputs!$A$258:$J$289</definedName>
    <definedName name="Intlsix">[7]Inputs!$A$219:$J$250</definedName>
    <definedName name="Intlthree">[7]Inputs!$A$151:$L$163</definedName>
    <definedName name="Intltwo">[7]Inputs!$A$132:$L$144</definedName>
    <definedName name="INVESTORS" localSheetId="0">#REF!</definedName>
    <definedName name="INVESTORS">#REF!</definedName>
    <definedName name="Investors_892_C" localSheetId="0">#REF!</definedName>
    <definedName name="Investors_892_C">#REF!</definedName>
    <definedName name="ITDNETDIST.Actual.ITD" localSheetId="0">#REF!</definedName>
    <definedName name="ITDNETDIST.Actual.ITD">#REF!</definedName>
    <definedName name="KUWAIT" localSheetId="0">#REF!</definedName>
    <definedName name="KUWAIT">#REF!</definedName>
    <definedName name="ListSheetsMacroButton" localSheetId="0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 localSheetId="0">#REF!</definedName>
    <definedName name="madgearu">#REF!</definedName>
    <definedName name="Maturity">[8]Params!$B$3</definedName>
    <definedName name="MSREF_II_892_INVESTORS_A__L.P." localSheetId="0">#REF!</definedName>
    <definedName name="MSREF_II_892_INVESTORS_A__L.P.">#REF!</definedName>
    <definedName name="MSREF_II_892_INVESTORS_AB__L.P." localSheetId="0">#REF!</definedName>
    <definedName name="MSREF_II_892_INVESTORS_AB__L.P.">#REF!</definedName>
    <definedName name="MSREF_II_892_INVESTORS_B__L.P." localSheetId="0">#REF!</definedName>
    <definedName name="MSREF_II_892_INVESTORS_B__L.P.">#REF!</definedName>
    <definedName name="msrefivTMTM" localSheetId="0">#REF!</definedName>
    <definedName name="msrefivTMTM">#REF!</definedName>
    <definedName name="msreiMTM" localSheetId="0">#REF!</definedName>
    <definedName name="msreiMTM">#REF!</definedName>
    <definedName name="MTMHeader" localSheetId="0">#REF!</definedName>
    <definedName name="MTMHeader">#REF!</definedName>
    <definedName name="NET_DSITR.ProForma.Year" localSheetId="0">#REF!</definedName>
    <definedName name="NET_DSITR.ProForma.Year">#REF!</definedName>
    <definedName name="Net_Outstanding_Debt" localSheetId="0">'[1]Module 6_Condensed Budget'!#REF!</definedName>
    <definedName name="Net_Outstanding_Debt">'[2]Module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 localSheetId="0">#REF!</definedName>
    <definedName name="Nucleulsava">#REF!</definedName>
    <definedName name="page\x2dtotal">#REF!</definedName>
    <definedName name="page\x2dtotal\x2dmaster0">#REF!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ceeds_from_the_sale_of_public_property" localSheetId="0">'[1]Module 6_Condensed Budget'!#REF!</definedName>
    <definedName name="Proceeds_from_the_sale_of_public_property">'[2]Module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localSheetId="0" hidden="1">{#N/A,#N/A,FALSE,"Fund-II"}</definedName>
    <definedName name="q" hidden="1">{#N/A,#N/A,FALSE,"Fund-II"}</definedName>
    <definedName name="qw" localSheetId="0">#REF!</definedName>
    <definedName name="qw">#REF!</definedName>
    <definedName name="qwq" localSheetId="0">#REF!</definedName>
    <definedName name="qwq">#REF!</definedName>
    <definedName name="radu" localSheetId="0">#REF!</definedName>
    <definedName name="radu">#REF!</definedName>
    <definedName name="Recurring_Surplus__Deficit" localSheetId="0">'[9]_Cash Flow_'!$C$36:$AM$36</definedName>
    <definedName name="Recurring_Surplus__Deficit">'[9]_Cash Flow_'!$C$36:$AM$36</definedName>
    <definedName name="RedFlag_1" localSheetId="0">#REF!</definedName>
    <definedName name="RedFlag_1">#REF!</definedName>
    <definedName name="RedFlag_10" localSheetId="0">#REF!</definedName>
    <definedName name="RedFlag_10">#REF!</definedName>
    <definedName name="RedFlag_111" localSheetId="0">#REF!</definedName>
    <definedName name="RedFlag_111">#REF!</definedName>
    <definedName name="RedFlag_112" localSheetId="0">#REF!</definedName>
    <definedName name="RedFlag_112">#REF!</definedName>
    <definedName name="RedFlag_113" localSheetId="0">#REF!</definedName>
    <definedName name="RedFlag_113">#REF!</definedName>
    <definedName name="RedFlag_114" localSheetId="0">#REF!</definedName>
    <definedName name="RedFlag_114">#REF!</definedName>
    <definedName name="RedFlag_115" localSheetId="0">#REF!</definedName>
    <definedName name="RedFlag_115">#REF!</definedName>
    <definedName name="RedFlag_116" localSheetId="0">#REF!</definedName>
    <definedName name="RedFlag_116">#REF!</definedName>
    <definedName name="RedFlag_117" localSheetId="0">#REF!</definedName>
    <definedName name="RedFlag_117">#REF!</definedName>
    <definedName name="RedFlag_118" localSheetId="0">#REF!</definedName>
    <definedName name="RedFlag_118">#REF!</definedName>
    <definedName name="RedFlag_119" localSheetId="0">#REF!</definedName>
    <definedName name="RedFlag_119">#REF!</definedName>
    <definedName name="RedFlag_120" localSheetId="0">#REF!</definedName>
    <definedName name="RedFlag_120">#REF!</definedName>
    <definedName name="RedFlag_121" localSheetId="0">#REF!</definedName>
    <definedName name="RedFlag_121">#REF!</definedName>
    <definedName name="RedFlag_122" localSheetId="0">#REF!</definedName>
    <definedName name="RedFlag_122">#REF!</definedName>
    <definedName name="RedFlag_123" localSheetId="0">#REF!</definedName>
    <definedName name="RedFlag_123">#REF!</definedName>
    <definedName name="RedFlag_124" localSheetId="0">#REF!</definedName>
    <definedName name="RedFlag_124">#REF!</definedName>
    <definedName name="RedFlag_125" localSheetId="0">#REF!</definedName>
    <definedName name="RedFlag_125">#REF!</definedName>
    <definedName name="RedFlag_126" localSheetId="0">#REF!</definedName>
    <definedName name="RedFlag_126">#REF!</definedName>
    <definedName name="RedFlag_127" localSheetId="0">#REF!</definedName>
    <definedName name="RedFlag_127">#REF!</definedName>
    <definedName name="RedFlag_128" localSheetId="0">#REF!</definedName>
    <definedName name="RedFlag_128">#REF!</definedName>
    <definedName name="RedFlag_129" localSheetId="0">#REF!</definedName>
    <definedName name="RedFlag_129">#REF!</definedName>
    <definedName name="RedFlag_130" localSheetId="0">#REF!</definedName>
    <definedName name="RedFlag_130">#REF!</definedName>
    <definedName name="RedFlag_131" localSheetId="0">#REF!</definedName>
    <definedName name="RedFlag_131">#REF!</definedName>
    <definedName name="RedFlag_132" localSheetId="0">#REF!</definedName>
    <definedName name="RedFlag_132">#REF!</definedName>
    <definedName name="RedFlag_133" localSheetId="0">#REF!</definedName>
    <definedName name="RedFlag_133">#REF!</definedName>
    <definedName name="RedFlag_134" localSheetId="0">#REF!</definedName>
    <definedName name="RedFlag_134">#REF!</definedName>
    <definedName name="RedFlag_135" localSheetId="0">#REF!</definedName>
    <definedName name="RedFlag_135">#REF!</definedName>
    <definedName name="RedFlag_136" localSheetId="0">#REF!</definedName>
    <definedName name="RedFlag_136">#REF!</definedName>
    <definedName name="RedFlag_137" localSheetId="0">#REF!</definedName>
    <definedName name="RedFlag_137">#REF!</definedName>
    <definedName name="RedFlag_138" localSheetId="0">#REF!</definedName>
    <definedName name="RedFlag_138">#REF!</definedName>
    <definedName name="RedFlag_139" localSheetId="0">#REF!</definedName>
    <definedName name="RedFlag_139">#REF!</definedName>
    <definedName name="RedFlag_14" localSheetId="0">#REF!</definedName>
    <definedName name="RedFlag_14">#REF!</definedName>
    <definedName name="RedFlag_140" localSheetId="0">#REF!</definedName>
    <definedName name="RedFlag_140">#REF!</definedName>
    <definedName name="RedFlag_141" localSheetId="0">#REF!</definedName>
    <definedName name="RedFlag_141">#REF!</definedName>
    <definedName name="RedFlag_142" localSheetId="0">#REF!</definedName>
    <definedName name="RedFlag_142">#REF!</definedName>
    <definedName name="RedFlag_143" localSheetId="0">#REF!</definedName>
    <definedName name="RedFlag_143">#REF!</definedName>
    <definedName name="RedFlag_144" localSheetId="0">#REF!</definedName>
    <definedName name="RedFlag_144">#REF!</definedName>
    <definedName name="RedFlag_145" localSheetId="0">#REF!</definedName>
    <definedName name="RedFlag_145">#REF!</definedName>
    <definedName name="RedFlag_146" localSheetId="0">#REF!</definedName>
    <definedName name="RedFlag_146">#REF!</definedName>
    <definedName name="RedFlag_147" localSheetId="0">#REF!</definedName>
    <definedName name="RedFlag_147">#REF!</definedName>
    <definedName name="RedFlag_148" localSheetId="0">#REF!</definedName>
    <definedName name="RedFlag_148">#REF!</definedName>
    <definedName name="RedFlag_15" localSheetId="0">#REF!</definedName>
    <definedName name="RedFlag_15">#REF!</definedName>
    <definedName name="RedFlag_16" localSheetId="0">#REF!</definedName>
    <definedName name="RedFlag_16">#REF!</definedName>
    <definedName name="RedFlag_17" localSheetId="0">#REF!</definedName>
    <definedName name="RedFlag_17">#REF!</definedName>
    <definedName name="RedFlag_18" localSheetId="0">#REF!</definedName>
    <definedName name="RedFlag_18">#REF!</definedName>
    <definedName name="RedFlag_185" localSheetId="0">#REF!</definedName>
    <definedName name="RedFlag_185">#REF!</definedName>
    <definedName name="RedFlag_186" localSheetId="0">#REF!</definedName>
    <definedName name="RedFlag_186">#REF!</definedName>
    <definedName name="RedFlag_187" localSheetId="0">#REF!</definedName>
    <definedName name="RedFlag_187">#REF!</definedName>
    <definedName name="RedFlag_188" localSheetId="0">#REF!</definedName>
    <definedName name="RedFlag_188">#REF!</definedName>
    <definedName name="RedFlag_189" localSheetId="0">#REF!</definedName>
    <definedName name="RedFlag_189">#REF!</definedName>
    <definedName name="RedFlag_19" localSheetId="0">#REF!</definedName>
    <definedName name="RedFlag_19">#REF!</definedName>
    <definedName name="RedFlag_190" localSheetId="0">#REF!</definedName>
    <definedName name="RedFlag_190">#REF!</definedName>
    <definedName name="RedFlag_191" localSheetId="0">#REF!</definedName>
    <definedName name="RedFlag_191">#REF!</definedName>
    <definedName name="RedFlag_192" localSheetId="0">#REF!</definedName>
    <definedName name="RedFlag_192">#REF!</definedName>
    <definedName name="RedFlag_193" localSheetId="0">#REF!</definedName>
    <definedName name="RedFlag_193">#REF!</definedName>
    <definedName name="RedFlag_194" localSheetId="0">#REF!</definedName>
    <definedName name="RedFlag_194">#REF!</definedName>
    <definedName name="RedFlag_195" localSheetId="0">#REF!</definedName>
    <definedName name="RedFlag_195">#REF!</definedName>
    <definedName name="RedFlag_196" localSheetId="0">#REF!</definedName>
    <definedName name="RedFlag_196">#REF!</definedName>
    <definedName name="RedFlag_197" localSheetId="0">#REF!</definedName>
    <definedName name="RedFlag_197">#REF!</definedName>
    <definedName name="RedFlag_198" localSheetId="0">#REF!</definedName>
    <definedName name="RedFlag_198">#REF!</definedName>
    <definedName name="RedFlag_199" localSheetId="0">#REF!</definedName>
    <definedName name="RedFlag_199">#REF!</definedName>
    <definedName name="RedFlag_2" localSheetId="0">#REF!</definedName>
    <definedName name="RedFlag_2">#REF!</definedName>
    <definedName name="RedFlag_20" localSheetId="0">#REF!</definedName>
    <definedName name="RedFlag_20">#REF!</definedName>
    <definedName name="RedFlag_200" localSheetId="0">#REF!</definedName>
    <definedName name="RedFlag_200">#REF!</definedName>
    <definedName name="RedFlag_201" localSheetId="0">#REF!</definedName>
    <definedName name="RedFlag_201">#REF!</definedName>
    <definedName name="RedFlag_202" localSheetId="0">#REF!</definedName>
    <definedName name="RedFlag_202">#REF!</definedName>
    <definedName name="RedFlag_203" localSheetId="0">#REF!</definedName>
    <definedName name="RedFlag_203">#REF!</definedName>
    <definedName name="RedFlag_21" localSheetId="0">#REF!</definedName>
    <definedName name="RedFlag_21">#REF!</definedName>
    <definedName name="RedFlag_22" localSheetId="0">#REF!</definedName>
    <definedName name="RedFlag_22">#REF!</definedName>
    <definedName name="RedFlag_23" localSheetId="0">#REF!</definedName>
    <definedName name="RedFlag_23">#REF!</definedName>
    <definedName name="RedFlag_25" localSheetId="0">#REF!</definedName>
    <definedName name="RedFlag_25">#REF!</definedName>
    <definedName name="RedFlag_26" localSheetId="0">#REF!</definedName>
    <definedName name="RedFlag_26">#REF!</definedName>
    <definedName name="RedFlag_27" localSheetId="0">#REF!</definedName>
    <definedName name="RedFlag_27">#REF!</definedName>
    <definedName name="RedFlag_28" localSheetId="0">#REF!</definedName>
    <definedName name="RedFlag_28">#REF!</definedName>
    <definedName name="RedFlag_29" localSheetId="0">#REF!</definedName>
    <definedName name="RedFlag_29">#REF!</definedName>
    <definedName name="RedFlag_30" localSheetId="0">#REF!</definedName>
    <definedName name="RedFlag_30">#REF!</definedName>
    <definedName name="RedFlag_3011" localSheetId="0">#REF!</definedName>
    <definedName name="RedFlag_3011">#REF!</definedName>
    <definedName name="RedFlag_31" localSheetId="0">#REF!</definedName>
    <definedName name="RedFlag_31">#REF!</definedName>
    <definedName name="RedFlag_32" localSheetId="0">#REF!</definedName>
    <definedName name="RedFlag_32">#REF!</definedName>
    <definedName name="RedFlag_33" localSheetId="0">#REF!</definedName>
    <definedName name="RedFlag_33">#REF!</definedName>
    <definedName name="RedFlag_34" localSheetId="0">#REF!</definedName>
    <definedName name="RedFlag_34">#REF!</definedName>
    <definedName name="RedFlag_35" localSheetId="0">#REF!</definedName>
    <definedName name="RedFlag_35">#REF!</definedName>
    <definedName name="RedFlag_36" localSheetId="0">#REF!</definedName>
    <definedName name="RedFlag_36">#REF!</definedName>
    <definedName name="RedFlag_37" localSheetId="0">#REF!</definedName>
    <definedName name="RedFlag_37">#REF!</definedName>
    <definedName name="RedFlag_38" localSheetId="0">#REF!</definedName>
    <definedName name="RedFlag_38">#REF!</definedName>
    <definedName name="RedFlag_39" localSheetId="0">#REF!</definedName>
    <definedName name="RedFlag_39">#REF!</definedName>
    <definedName name="RedFlag_40" localSheetId="0">#REF!</definedName>
    <definedName name="RedFlag_40">#REF!</definedName>
    <definedName name="RedFlag_41" localSheetId="0">#REF!</definedName>
    <definedName name="RedFlag_41">#REF!</definedName>
    <definedName name="RedFlag_42" localSheetId="0">#REF!</definedName>
    <definedName name="RedFlag_42">#REF!</definedName>
    <definedName name="RedFlag_43" localSheetId="0">#REF!</definedName>
    <definedName name="RedFlag_43">#REF!</definedName>
    <definedName name="RedFlag_49" localSheetId="0">#REF!</definedName>
    <definedName name="RedFlag_49">#REF!</definedName>
    <definedName name="RedFlag_50" localSheetId="0">#REF!</definedName>
    <definedName name="RedFlag_50">#REF!</definedName>
    <definedName name="RedFlag_51" localSheetId="0">#REF!</definedName>
    <definedName name="RedFlag_51">#REF!</definedName>
    <definedName name="RedFlag_52" localSheetId="0">#REF!</definedName>
    <definedName name="RedFlag_52">#REF!</definedName>
    <definedName name="RedFlag_53" localSheetId="0">#REF!</definedName>
    <definedName name="RedFlag_53">#REF!</definedName>
    <definedName name="RedFlag_54" localSheetId="0">#REF!</definedName>
    <definedName name="RedFlag_54">#REF!</definedName>
    <definedName name="RedFlag_56" localSheetId="0">#REF!</definedName>
    <definedName name="RedFlag_56">#REF!</definedName>
    <definedName name="RedFlag_57" localSheetId="0">#REF!</definedName>
    <definedName name="RedFlag_57">#REF!</definedName>
    <definedName name="RedFlag_58" localSheetId="0">#REF!</definedName>
    <definedName name="RedFlag_58">#REF!</definedName>
    <definedName name="RedFlag_59" localSheetId="0">#REF!</definedName>
    <definedName name="RedFlag_59">#REF!</definedName>
    <definedName name="RedFlag_60" localSheetId="0">#REF!</definedName>
    <definedName name="RedFlag_60">#REF!</definedName>
    <definedName name="RedFlag_61" localSheetId="0">#REF!</definedName>
    <definedName name="RedFlag_61">#REF!</definedName>
    <definedName name="RedFlag_62" localSheetId="0">#REF!</definedName>
    <definedName name="RedFlag_62">#REF!</definedName>
    <definedName name="RedFlag_63" localSheetId="0">#REF!</definedName>
    <definedName name="RedFlag_63">#REF!</definedName>
    <definedName name="RedFlag_64" localSheetId="0">#REF!</definedName>
    <definedName name="RedFlag_64">#REF!</definedName>
    <definedName name="RedFlag_65" localSheetId="0">#REF!</definedName>
    <definedName name="RedFlag_65">#REF!</definedName>
    <definedName name="RedFlag_66" localSheetId="0">#REF!</definedName>
    <definedName name="RedFlag_66">#REF!</definedName>
    <definedName name="RedFlag_67" localSheetId="0">#REF!</definedName>
    <definedName name="RedFlag_67">#REF!</definedName>
    <definedName name="RedFlag_68" localSheetId="0">#REF!</definedName>
    <definedName name="RedFlag_68">#REF!</definedName>
    <definedName name="RedFlag_69" localSheetId="0">#REF!</definedName>
    <definedName name="RedFlag_69">#REF!</definedName>
    <definedName name="RedFlag_70" localSheetId="0">#REF!</definedName>
    <definedName name="RedFlag_70">#REF!</definedName>
    <definedName name="RedFlag_71" localSheetId="0">#REF!</definedName>
    <definedName name="RedFlag_71">#REF!</definedName>
    <definedName name="RedFlag_72" localSheetId="0">#REF!</definedName>
    <definedName name="RedFlag_72">#REF!</definedName>
    <definedName name="RedFlag_73" localSheetId="0">#REF!</definedName>
    <definedName name="RedFlag_73">#REF!</definedName>
    <definedName name="RedFlag_74" localSheetId="0">#REF!</definedName>
    <definedName name="RedFlag_74">#REF!</definedName>
    <definedName name="RedFlag_75" localSheetId="0">#REF!</definedName>
    <definedName name="RedFlag_75">#REF!</definedName>
    <definedName name="RedFlag_76" localSheetId="0">#REF!</definedName>
    <definedName name="RedFlag_76">#REF!</definedName>
    <definedName name="RedFlag_77" localSheetId="0">#REF!</definedName>
    <definedName name="RedFlag_77">#REF!</definedName>
    <definedName name="RedFlag_78" localSheetId="0">#REF!</definedName>
    <definedName name="RedFlag_78">#REF!</definedName>
    <definedName name="RedFlag_79" localSheetId="0">#REF!</definedName>
    <definedName name="RedFlag_79">#REF!</definedName>
    <definedName name="RedFlag_80" localSheetId="0">#REF!</definedName>
    <definedName name="RedFlag_80">#REF!</definedName>
    <definedName name="RedFlag_81" localSheetId="0">#REF!</definedName>
    <definedName name="RedFlag_81">#REF!</definedName>
    <definedName name="RedFlag_82" localSheetId="0">#REF!</definedName>
    <definedName name="RedFlag_82">#REF!</definedName>
    <definedName name="RedFlag_83" localSheetId="0">#REF!</definedName>
    <definedName name="RedFlag_83">#REF!</definedName>
    <definedName name="RedFlag_84" localSheetId="0">#REF!</definedName>
    <definedName name="RedFlag_84">#REF!</definedName>
    <definedName name="RedFlag_85" localSheetId="0">#REF!</definedName>
    <definedName name="RedFlag_85">#REF!</definedName>
    <definedName name="RedFlag_86" localSheetId="0">#REF!</definedName>
    <definedName name="RedFlag_86">#REF!</definedName>
    <definedName name="RedFlag_87" localSheetId="0">#REF!</definedName>
    <definedName name="RedFlag_87">#REF!</definedName>
    <definedName name="RedFlag_88" localSheetId="0">#REF!</definedName>
    <definedName name="RedFlag_88">#REF!</definedName>
    <definedName name="RedFlag_89" localSheetId="0">#REF!</definedName>
    <definedName name="RedFlag_89">#REF!</definedName>
    <definedName name="RedFlag_90" localSheetId="0">#REF!</definedName>
    <definedName name="RedFlag_90">#REF!</definedName>
    <definedName name="RedFlag_91" localSheetId="0">#REF!</definedName>
    <definedName name="RedFlag_91">#REF!</definedName>
    <definedName name="RedFlag_92" localSheetId="0">#REF!</definedName>
    <definedName name="RedFlag_92">#REF!</definedName>
    <definedName name="RedFlag_93" localSheetId="0">#REF!</definedName>
    <definedName name="RedFlag_93">#REF!</definedName>
    <definedName name="RedFlag_94" localSheetId="0">#REF!</definedName>
    <definedName name="RedFlag_94">#REF!</definedName>
    <definedName name="sda" localSheetId="0" hidden="1">{"'Lennar U.S. Partners'!$A$1:$N$53"}</definedName>
    <definedName name="sda">#REF!</definedName>
    <definedName name="specMTM" localSheetId="0">#REF!</definedName>
    <definedName name="specMTM">#REF!</definedName>
    <definedName name="Spot">[10]Portfolio!$F$15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 localSheetId="0">#REF!</definedName>
    <definedName name="TEHMTM">#REF!</definedName>
    <definedName name="template" localSheetId="0" hidden="1">{"'Lennar U.S. Partners'!$A$1:$N$53"}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localSheetId="0" hidden="1">{#N/A,#N/A,FALSE,"Fund-II"}</definedName>
    <definedName name="test11" hidden="1">{#N/A,#N/A,FALSE,"Fund-II"}</definedName>
    <definedName name="Title">'[11]Fund IV Summary'!$C$1</definedName>
    <definedName name="tonitza" localSheetId="0">#REF!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 localSheetId="0">#REF!</definedName>
    <definedName name="Total_Cost">#REF!</definedName>
    <definedName name="Total_Population" localSheetId="0">'[1]Module 6_Condensed Budget'!#REF!</definedName>
    <definedName name="Total_Population">'[2]Module 6_Condensed Budget'!#REF!</definedName>
    <definedName name="Total_Print">'[12]ROLLUP _ Fund II'!$C$1:$L$17</definedName>
    <definedName name="Transp_CF" localSheetId="0">#REF!</definedName>
    <definedName name="Transp_CF">#REF!</definedName>
    <definedName name="wrn.892A._.II." localSheetId="0" hidden="1">{#N/A,#N/A,FALSE,"Fund-II"}</definedName>
    <definedName name="wrn.892A._.II." hidden="1">{#N/A,#N/A,FALSE,"Fund-II"}</definedName>
    <definedName name="wrn.892B._.II." localSheetId="0" hidden="1">{#N/A,#N/A,FALSE,"Fund-II"}</definedName>
    <definedName name="wrn.892B._.II." hidden="1">{#N/A,#N/A,FALSE,"Fund-II"}</definedName>
    <definedName name="wrn.892C._.II." localSheetId="0" hidden="1">{#N/A,#N/A,FALSE,"Fund-II"}</definedName>
    <definedName name="wrn.892C._.II." hidden="1">{#N/A,#N/A,FALSE,"Fund-II"}</definedName>
    <definedName name="wrn.coII._.I." localSheetId="0" hidden="1">{#N/A,#N/A,FALSE,"Fund-I"}</definedName>
    <definedName name="wrn.coII._.I." hidden="1">{#N/A,#N/A,FALSE,"Fund-I"}</definedName>
    <definedName name="wrn.CoIV._.II." localSheetId="0" hidden="1">{#N/A,#N/A,FALSE,"Fund-II"}</definedName>
    <definedName name="wrn.CoIV._.II." hidden="1">{#N/A,#N/A,FALSE,"Fund-II"}</definedName>
    <definedName name="wrn.Investors._.II." localSheetId="0" hidden="1">{#N/A,#N/A,FALSE,"Fund-II"}</definedName>
    <definedName name="wrn.Investors._.II." hidden="1">{#N/A,#N/A,FALSE,"Fund-II"}</definedName>
    <definedName name="wrn.Kuwait._.1." localSheetId="0" hidden="1">{#N/A,#N/A,FALSE,"Fund-I"}</definedName>
    <definedName name="wrn.Kuwait._.1." hidden="1">{#N/A,#N/A,FALSE,"Fund-I"}</definedName>
    <definedName name="x" localSheetId="0">#REF!</definedName>
    <definedName name="x">#REF!</definedName>
    <definedName name="xx" localSheetId="0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3" i="1" l="1"/>
  <c r="C193" i="1"/>
  <c r="E51" i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E50" i="1"/>
  <c r="C50" i="1"/>
  <c r="A50" i="1"/>
  <c r="F48" i="1"/>
  <c r="F49" i="1" s="1"/>
  <c r="B46" i="1"/>
  <c r="D44" i="1"/>
  <c r="F44" i="1" s="1"/>
  <c r="F45" i="1" s="1"/>
  <c r="F46" i="1" s="1"/>
  <c r="F47" i="1" s="1"/>
  <c r="E38" i="1"/>
  <c r="F35" i="1"/>
  <c r="F36" i="1" s="1"/>
  <c r="F37" i="1" s="1"/>
  <c r="I28" i="1"/>
  <c r="B19" i="1"/>
  <c r="B20" i="1" s="1"/>
  <c r="E18" i="1"/>
  <c r="E19" i="1" s="1"/>
  <c r="E20" i="1" s="1"/>
  <c r="C16" i="1"/>
  <c r="D16" i="1" s="1"/>
  <c r="E10" i="1"/>
  <c r="E9" i="1"/>
  <c r="F50" i="1" l="1"/>
  <c r="F51" i="1" s="1"/>
  <c r="E8" i="1"/>
  <c r="G46" i="1" s="1"/>
  <c r="I46" i="1" s="1"/>
  <c r="B21" i="1"/>
  <c r="E21" i="1"/>
  <c r="D17" i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F16" i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E52" i="1"/>
  <c r="B47" i="1"/>
  <c r="F38" i="1"/>
  <c r="F39" i="1" s="1"/>
  <c r="F40" i="1" s="1"/>
  <c r="F41" i="1" s="1"/>
  <c r="F42" i="1" s="1"/>
  <c r="F43" i="1" s="1"/>
  <c r="G47" i="1" l="1"/>
  <c r="I47" i="1" s="1"/>
  <c r="B48" i="1"/>
  <c r="G20" i="1"/>
  <c r="I20" i="1" s="1"/>
  <c r="G18" i="1"/>
  <c r="I18" i="1" s="1"/>
  <c r="G17" i="1"/>
  <c r="G19" i="1"/>
  <c r="I19" i="1" s="1"/>
  <c r="E53" i="1"/>
  <c r="E22" i="1"/>
  <c r="G21" i="1"/>
  <c r="B22" i="1"/>
  <c r="F52" i="1"/>
  <c r="F53" i="1" s="1"/>
  <c r="G22" i="1" l="1"/>
  <c r="B23" i="1"/>
  <c r="I17" i="1"/>
  <c r="B49" i="1"/>
  <c r="G48" i="1"/>
  <c r="I48" i="1" s="1"/>
  <c r="I21" i="1"/>
  <c r="E23" i="1"/>
  <c r="I22" i="1"/>
  <c r="E54" i="1"/>
  <c r="E55" i="1" l="1"/>
  <c r="B50" i="1"/>
  <c r="G49" i="1"/>
  <c r="G23" i="1"/>
  <c r="B24" i="1"/>
  <c r="I23" i="1"/>
  <c r="E24" i="1"/>
  <c r="F54" i="1"/>
  <c r="F55" i="1" s="1"/>
  <c r="B25" i="1" l="1"/>
  <c r="G24" i="1"/>
  <c r="I49" i="1"/>
  <c r="E25" i="1"/>
  <c r="I24" i="1"/>
  <c r="B51" i="1"/>
  <c r="G50" i="1"/>
  <c r="I50" i="1" s="1"/>
  <c r="E56" i="1"/>
  <c r="B52" i="1" l="1"/>
  <c r="G51" i="1"/>
  <c r="I51" i="1" s="1"/>
  <c r="E26" i="1"/>
  <c r="B26" i="1"/>
  <c r="G25" i="1"/>
  <c r="E57" i="1"/>
  <c r="F56" i="1"/>
  <c r="F57" i="1" s="1"/>
  <c r="E58" i="1" l="1"/>
  <c r="E27" i="1"/>
  <c r="G26" i="1"/>
  <c r="I26" i="1" s="1"/>
  <c r="B27" i="1"/>
  <c r="F58" i="1"/>
  <c r="I25" i="1"/>
  <c r="G52" i="1"/>
  <c r="B53" i="1"/>
  <c r="I52" i="1" l="1"/>
  <c r="E28" i="1"/>
  <c r="B54" i="1"/>
  <c r="G53" i="1"/>
  <c r="I53" i="1" s="1"/>
  <c r="B28" i="1"/>
  <c r="G27" i="1"/>
  <c r="I27" i="1" s="1"/>
  <c r="E59" i="1"/>
  <c r="E60" i="1" l="1"/>
  <c r="G28" i="1"/>
  <c r="B29" i="1"/>
  <c r="G54" i="1"/>
  <c r="I54" i="1" s="1"/>
  <c r="B55" i="1"/>
  <c r="F59" i="1"/>
  <c r="F60" i="1" s="1"/>
  <c r="B30" i="1" l="1"/>
  <c r="G29" i="1"/>
  <c r="I29" i="1" s="1"/>
  <c r="E61" i="1"/>
  <c r="B56" i="1"/>
  <c r="G55" i="1"/>
  <c r="I55" i="1" s="1"/>
  <c r="G56" i="1" l="1"/>
  <c r="I56" i="1" s="1"/>
  <c r="B57" i="1"/>
  <c r="E62" i="1"/>
  <c r="B31" i="1"/>
  <c r="G30" i="1"/>
  <c r="I30" i="1" s="1"/>
  <c r="F61" i="1"/>
  <c r="F62" i="1" s="1"/>
  <c r="B32" i="1" l="1"/>
  <c r="G31" i="1"/>
  <c r="I31" i="1" s="1"/>
  <c r="E63" i="1"/>
  <c r="G57" i="1"/>
  <c r="B58" i="1"/>
  <c r="B59" i="1" l="1"/>
  <c r="G58" i="1"/>
  <c r="I58" i="1" s="1"/>
  <c r="B33" i="1"/>
  <c r="G32" i="1"/>
  <c r="I57" i="1"/>
  <c r="E64" i="1"/>
  <c r="F63" i="1"/>
  <c r="F64" i="1" s="1"/>
  <c r="B34" i="1" l="1"/>
  <c r="G33" i="1"/>
  <c r="E65" i="1"/>
  <c r="I32" i="1"/>
  <c r="B60" i="1"/>
  <c r="G59" i="1"/>
  <c r="B61" i="1" l="1"/>
  <c r="G60" i="1"/>
  <c r="I60" i="1" s="1"/>
  <c r="I33" i="1"/>
  <c r="I59" i="1"/>
  <c r="E66" i="1"/>
  <c r="B35" i="1"/>
  <c r="G34" i="1"/>
  <c r="I34" i="1" s="1"/>
  <c r="F65" i="1"/>
  <c r="F66" i="1" s="1"/>
  <c r="G35" i="1" l="1"/>
  <c r="I35" i="1" s="1"/>
  <c r="B36" i="1"/>
  <c r="E67" i="1"/>
  <c r="B62" i="1"/>
  <c r="G61" i="1"/>
  <c r="B63" i="1" l="1"/>
  <c r="G62" i="1"/>
  <c r="I62" i="1" s="1"/>
  <c r="E68" i="1"/>
  <c r="I61" i="1"/>
  <c r="G36" i="1"/>
  <c r="B37" i="1"/>
  <c r="F67" i="1"/>
  <c r="F68" i="1" s="1"/>
  <c r="I36" i="1" l="1"/>
  <c r="B38" i="1"/>
  <c r="G37" i="1"/>
  <c r="I37" i="1" s="1"/>
  <c r="E69" i="1"/>
  <c r="B64" i="1"/>
  <c r="G63" i="1"/>
  <c r="B65" i="1" l="1"/>
  <c r="G64" i="1"/>
  <c r="I64" i="1" s="1"/>
  <c r="E70" i="1"/>
  <c r="I63" i="1"/>
  <c r="B39" i="1"/>
  <c r="G38" i="1"/>
  <c r="I38" i="1" s="1"/>
  <c r="F69" i="1"/>
  <c r="F70" i="1" s="1"/>
  <c r="B40" i="1" l="1"/>
  <c r="G39" i="1"/>
  <c r="I39" i="1" s="1"/>
  <c r="E71" i="1"/>
  <c r="G65" i="1"/>
  <c r="B66" i="1"/>
  <c r="I65" i="1" l="1"/>
  <c r="E72" i="1"/>
  <c r="F71" i="1"/>
  <c r="F72" i="1" s="1"/>
  <c r="B67" i="1"/>
  <c r="G66" i="1"/>
  <c r="I66" i="1" s="1"/>
  <c r="B41" i="1"/>
  <c r="G40" i="1"/>
  <c r="I40" i="1" s="1"/>
  <c r="G67" i="1" l="1"/>
  <c r="I67" i="1" s="1"/>
  <c r="B68" i="1"/>
  <c r="G41" i="1"/>
  <c r="I41" i="1" s="1"/>
  <c r="B42" i="1"/>
  <c r="E73" i="1"/>
  <c r="E74" i="1" l="1"/>
  <c r="F73" i="1"/>
  <c r="F74" i="1" s="1"/>
  <c r="B69" i="1"/>
  <c r="G68" i="1"/>
  <c r="B43" i="1"/>
  <c r="G42" i="1"/>
  <c r="I42" i="1" s="1"/>
  <c r="B44" i="1" l="1"/>
  <c r="G43" i="1"/>
  <c r="I43" i="1" s="1"/>
  <c r="I68" i="1"/>
  <c r="G69" i="1"/>
  <c r="B70" i="1"/>
  <c r="E75" i="1"/>
  <c r="E76" i="1" l="1"/>
  <c r="I69" i="1"/>
  <c r="G70" i="1"/>
  <c r="I70" i="1" s="1"/>
  <c r="B71" i="1"/>
  <c r="F75" i="1"/>
  <c r="F76" i="1" s="1"/>
  <c r="G44" i="1"/>
  <c r="G45" i="1"/>
  <c r="I44" i="1" l="1"/>
  <c r="B72" i="1"/>
  <c r="G71" i="1"/>
  <c r="I71" i="1" s="1"/>
  <c r="I45" i="1"/>
  <c r="E77" i="1"/>
  <c r="E78" i="1" l="1"/>
  <c r="F77" i="1"/>
  <c r="F78" i="1" s="1"/>
  <c r="G72" i="1"/>
  <c r="B73" i="1"/>
  <c r="I72" i="1" l="1"/>
  <c r="B74" i="1"/>
  <c r="G73" i="1"/>
  <c r="I73" i="1" s="1"/>
  <c r="E79" i="1"/>
  <c r="E80" i="1" l="1"/>
  <c r="F79" i="1"/>
  <c r="G74" i="1"/>
  <c r="I74" i="1" s="1"/>
  <c r="B75" i="1"/>
  <c r="F80" i="1" l="1"/>
  <c r="G75" i="1"/>
  <c r="I75" i="1" s="1"/>
  <c r="B76" i="1"/>
  <c r="E81" i="1"/>
  <c r="B77" i="1" l="1"/>
  <c r="G76" i="1"/>
  <c r="I76" i="1" s="1"/>
  <c r="E82" i="1"/>
  <c r="F81" i="1"/>
  <c r="F82" i="1" s="1"/>
  <c r="E83" i="1" l="1"/>
  <c r="F83" i="1"/>
  <c r="B78" i="1"/>
  <c r="G77" i="1"/>
  <c r="I77" i="1" s="1"/>
  <c r="B79" i="1" l="1"/>
  <c r="G78" i="1"/>
  <c r="I78" i="1" s="1"/>
  <c r="E84" i="1"/>
  <c r="E85" i="1" l="1"/>
  <c r="F84" i="1"/>
  <c r="G79" i="1"/>
  <c r="I79" i="1" s="1"/>
  <c r="B80" i="1"/>
  <c r="F85" i="1" l="1"/>
  <c r="B81" i="1"/>
  <c r="G80" i="1"/>
  <c r="E86" i="1"/>
  <c r="I80" i="1" l="1"/>
  <c r="E87" i="1"/>
  <c r="G81" i="1"/>
  <c r="B82" i="1"/>
  <c r="F86" i="1"/>
  <c r="F87" i="1" s="1"/>
  <c r="B83" i="1" l="1"/>
  <c r="G82" i="1"/>
  <c r="I82" i="1" s="1"/>
  <c r="I81" i="1"/>
  <c r="E88" i="1"/>
  <c r="B84" i="1" l="1"/>
  <c r="G83" i="1"/>
  <c r="E89" i="1"/>
  <c r="F88" i="1"/>
  <c r="F89" i="1" s="1"/>
  <c r="B85" i="1" l="1"/>
  <c r="G84" i="1"/>
  <c r="I84" i="1" s="1"/>
  <c r="E90" i="1"/>
  <c r="I83" i="1"/>
  <c r="E91" i="1" l="1"/>
  <c r="G85" i="1"/>
  <c r="B86" i="1"/>
  <c r="F90" i="1"/>
  <c r="F91" i="1" s="1"/>
  <c r="B87" i="1" l="1"/>
  <c r="G86" i="1"/>
  <c r="I86" i="1" s="1"/>
  <c r="I85" i="1"/>
  <c r="E92" i="1"/>
  <c r="E93" i="1" l="1"/>
  <c r="F92" i="1"/>
  <c r="F93" i="1" s="1"/>
  <c r="G87" i="1"/>
  <c r="B88" i="1"/>
  <c r="G88" i="1" l="1"/>
  <c r="I88" i="1" s="1"/>
  <c r="B89" i="1"/>
  <c r="I87" i="1"/>
  <c r="E94" i="1"/>
  <c r="E95" i="1" l="1"/>
  <c r="B90" i="1"/>
  <c r="G89" i="1"/>
  <c r="F94" i="1"/>
  <c r="F95" i="1" s="1"/>
  <c r="I89" i="1" l="1"/>
  <c r="G90" i="1"/>
  <c r="I90" i="1" s="1"/>
  <c r="B91" i="1"/>
  <c r="E96" i="1"/>
  <c r="E97" i="1" l="1"/>
  <c r="B92" i="1"/>
  <c r="G91" i="1"/>
  <c r="I91" i="1" s="1"/>
  <c r="F96" i="1"/>
  <c r="F97" i="1" s="1"/>
  <c r="G92" i="1" l="1"/>
  <c r="B93" i="1"/>
  <c r="E98" i="1"/>
  <c r="B94" i="1" l="1"/>
  <c r="G93" i="1"/>
  <c r="E99" i="1"/>
  <c r="I92" i="1"/>
  <c r="F98" i="1"/>
  <c r="F99" i="1" s="1"/>
  <c r="I93" i="1" l="1"/>
  <c r="E100" i="1"/>
  <c r="G94" i="1"/>
  <c r="I94" i="1" s="1"/>
  <c r="B95" i="1"/>
  <c r="E101" i="1" l="1"/>
  <c r="G95" i="1"/>
  <c r="I95" i="1" s="1"/>
  <c r="B96" i="1"/>
  <c r="F100" i="1"/>
  <c r="F101" i="1" s="1"/>
  <c r="B97" i="1" l="1"/>
  <c r="G96" i="1"/>
  <c r="E102" i="1"/>
  <c r="E103" i="1" l="1"/>
  <c r="F102" i="1"/>
  <c r="I96" i="1"/>
  <c r="B98" i="1"/>
  <c r="G97" i="1"/>
  <c r="I97" i="1" s="1"/>
  <c r="F103" i="1" l="1"/>
  <c r="B99" i="1"/>
  <c r="G98" i="1"/>
  <c r="I98" i="1" s="1"/>
  <c r="E104" i="1"/>
  <c r="E105" i="1" l="1"/>
  <c r="F104" i="1"/>
  <c r="F105" i="1" s="1"/>
  <c r="G99" i="1"/>
  <c r="B100" i="1"/>
  <c r="I99" i="1" l="1"/>
  <c r="B101" i="1"/>
  <c r="G100" i="1"/>
  <c r="I100" i="1" s="1"/>
  <c r="E106" i="1"/>
  <c r="E107" i="1" l="1"/>
  <c r="F106" i="1"/>
  <c r="F107" i="1" s="1"/>
  <c r="B102" i="1"/>
  <c r="G101" i="1"/>
  <c r="I101" i="1" s="1"/>
  <c r="B103" i="1" l="1"/>
  <c r="G102" i="1"/>
  <c r="I102" i="1" s="1"/>
  <c r="E108" i="1"/>
  <c r="E109" i="1" l="1"/>
  <c r="F108" i="1"/>
  <c r="F109" i="1" s="1"/>
  <c r="G103" i="1"/>
  <c r="I103" i="1" s="1"/>
  <c r="B104" i="1"/>
  <c r="B105" i="1" l="1"/>
  <c r="G104" i="1"/>
  <c r="E110" i="1"/>
  <c r="E111" i="1" l="1"/>
  <c r="I104" i="1"/>
  <c r="F110" i="1"/>
  <c r="F111" i="1" s="1"/>
  <c r="G105" i="1"/>
  <c r="B106" i="1"/>
  <c r="G106" i="1" l="1"/>
  <c r="I106" i="1" s="1"/>
  <c r="B107" i="1"/>
  <c r="I105" i="1"/>
  <c r="E112" i="1"/>
  <c r="E113" i="1" l="1"/>
  <c r="G107" i="1"/>
  <c r="B108" i="1"/>
  <c r="F112" i="1"/>
  <c r="F113" i="1" s="1"/>
  <c r="B109" i="1" l="1"/>
  <c r="G108" i="1"/>
  <c r="I108" i="1" s="1"/>
  <c r="I107" i="1"/>
  <c r="E114" i="1"/>
  <c r="E115" i="1" l="1"/>
  <c r="B110" i="1"/>
  <c r="G109" i="1"/>
  <c r="F114" i="1"/>
  <c r="F115" i="1" s="1"/>
  <c r="I109" i="1" l="1"/>
  <c r="G110" i="1"/>
  <c r="I110" i="1" s="1"/>
  <c r="B111" i="1"/>
  <c r="E116" i="1"/>
  <c r="F116" i="1" s="1"/>
  <c r="B112" i="1" l="1"/>
  <c r="G111" i="1"/>
  <c r="I111" i="1" s="1"/>
  <c r="E117" i="1"/>
  <c r="E118" i="1" l="1"/>
  <c r="G112" i="1"/>
  <c r="B113" i="1"/>
  <c r="F117" i="1"/>
  <c r="F118" i="1" s="1"/>
  <c r="I112" i="1" l="1"/>
  <c r="G113" i="1"/>
  <c r="I113" i="1" s="1"/>
  <c r="B114" i="1"/>
  <c r="E119" i="1"/>
  <c r="E120" i="1" l="1"/>
  <c r="B115" i="1"/>
  <c r="G114" i="1"/>
  <c r="I114" i="1" s="1"/>
  <c r="F119" i="1"/>
  <c r="F120" i="1" s="1"/>
  <c r="B116" i="1" l="1"/>
  <c r="G115" i="1"/>
  <c r="I115" i="1" s="1"/>
  <c r="E121" i="1"/>
  <c r="E122" i="1" l="1"/>
  <c r="B117" i="1"/>
  <c r="G116" i="1"/>
  <c r="F121" i="1"/>
  <c r="F122" i="1" s="1"/>
  <c r="I116" i="1" l="1"/>
  <c r="G117" i="1"/>
  <c r="B118" i="1"/>
  <c r="E123" i="1"/>
  <c r="E124" i="1" l="1"/>
  <c r="I117" i="1"/>
  <c r="B119" i="1"/>
  <c r="G118" i="1"/>
  <c r="I118" i="1" s="1"/>
  <c r="F123" i="1"/>
  <c r="F124" i="1" s="1"/>
  <c r="B120" i="1" l="1"/>
  <c r="G119" i="1"/>
  <c r="I119" i="1" s="1"/>
  <c r="E125" i="1"/>
  <c r="E126" i="1" l="1"/>
  <c r="B121" i="1"/>
  <c r="G120" i="1"/>
  <c r="F125" i="1"/>
  <c r="F126" i="1" s="1"/>
  <c r="I120" i="1" l="1"/>
  <c r="B122" i="1"/>
  <c r="G121" i="1"/>
  <c r="I121" i="1" s="1"/>
  <c r="E127" i="1"/>
  <c r="B123" i="1" l="1"/>
  <c r="G122" i="1"/>
  <c r="I122" i="1" s="1"/>
  <c r="E128" i="1"/>
  <c r="F127" i="1"/>
  <c r="F128" i="1" s="1"/>
  <c r="E129" i="1" l="1"/>
  <c r="G123" i="1"/>
  <c r="B124" i="1"/>
  <c r="I123" i="1" l="1"/>
  <c r="G124" i="1"/>
  <c r="I124" i="1" s="1"/>
  <c r="B125" i="1"/>
  <c r="E130" i="1"/>
  <c r="F129" i="1"/>
  <c r="F130" i="1" s="1"/>
  <c r="E131" i="1" l="1"/>
  <c r="G125" i="1"/>
  <c r="I125" i="1" s="1"/>
  <c r="B126" i="1"/>
  <c r="B127" i="1" l="1"/>
  <c r="G126" i="1"/>
  <c r="I126" i="1" s="1"/>
  <c r="E132" i="1"/>
  <c r="F131" i="1"/>
  <c r="F132" i="1" s="1"/>
  <c r="E133" i="1" l="1"/>
  <c r="B128" i="1"/>
  <c r="G127" i="1"/>
  <c r="I127" i="1" s="1"/>
  <c r="G128" i="1" l="1"/>
  <c r="B129" i="1"/>
  <c r="E134" i="1"/>
  <c r="F133" i="1"/>
  <c r="F134" i="1" s="1"/>
  <c r="E135" i="1" l="1"/>
  <c r="B130" i="1"/>
  <c r="G129" i="1"/>
  <c r="I128" i="1"/>
  <c r="G130" i="1" l="1"/>
  <c r="I130" i="1" s="1"/>
  <c r="B131" i="1"/>
  <c r="E136" i="1"/>
  <c r="I129" i="1"/>
  <c r="F135" i="1"/>
  <c r="F136" i="1" s="1"/>
  <c r="E137" i="1" l="1"/>
  <c r="B132" i="1"/>
  <c r="G131" i="1"/>
  <c r="G132" i="1" l="1"/>
  <c r="I132" i="1" s="1"/>
  <c r="B133" i="1"/>
  <c r="I131" i="1"/>
  <c r="E138" i="1"/>
  <c r="F137" i="1"/>
  <c r="F138" i="1" s="1"/>
  <c r="B134" i="1" l="1"/>
  <c r="G133" i="1"/>
  <c r="E139" i="1"/>
  <c r="I133" i="1" l="1"/>
  <c r="E140" i="1"/>
  <c r="F139" i="1"/>
  <c r="F140" i="1" s="1"/>
  <c r="B135" i="1"/>
  <c r="G134" i="1"/>
  <c r="I134" i="1" s="1"/>
  <c r="G135" i="1" l="1"/>
  <c r="I135" i="1" s="1"/>
  <c r="B136" i="1"/>
  <c r="E141" i="1"/>
  <c r="B137" i="1" l="1"/>
  <c r="G136" i="1"/>
  <c r="E142" i="1"/>
  <c r="F141" i="1"/>
  <c r="F142" i="1" s="1"/>
  <c r="I136" i="1" l="1"/>
  <c r="E143" i="1"/>
  <c r="B138" i="1"/>
  <c r="G137" i="1"/>
  <c r="I137" i="1" s="1"/>
  <c r="B139" i="1" l="1"/>
  <c r="G138" i="1"/>
  <c r="I138" i="1" s="1"/>
  <c r="E144" i="1"/>
  <c r="F143" i="1"/>
  <c r="F144" i="1" s="1"/>
  <c r="E145" i="1" l="1"/>
  <c r="B140" i="1"/>
  <c r="G139" i="1"/>
  <c r="I139" i="1" s="1"/>
  <c r="B141" i="1" l="1"/>
  <c r="G140" i="1"/>
  <c r="E146" i="1"/>
  <c r="F145" i="1"/>
  <c r="F146" i="1" s="1"/>
  <c r="I140" i="1" l="1"/>
  <c r="E147" i="1"/>
  <c r="B142" i="1"/>
  <c r="G141" i="1"/>
  <c r="I141" i="1" l="1"/>
  <c r="B143" i="1"/>
  <c r="G142" i="1"/>
  <c r="I142" i="1" s="1"/>
  <c r="E148" i="1"/>
  <c r="F147" i="1"/>
  <c r="F148" i="1" s="1"/>
  <c r="E149" i="1" l="1"/>
  <c r="B144" i="1"/>
  <c r="G143" i="1"/>
  <c r="I143" i="1" s="1"/>
  <c r="B145" i="1" l="1"/>
  <c r="G144" i="1"/>
  <c r="E150" i="1"/>
  <c r="F149" i="1"/>
  <c r="F150" i="1" s="1"/>
  <c r="E151" i="1" l="1"/>
  <c r="I144" i="1"/>
  <c r="G145" i="1"/>
  <c r="I145" i="1" s="1"/>
  <c r="B146" i="1"/>
  <c r="B147" i="1" l="1"/>
  <c r="G146" i="1"/>
  <c r="I146" i="1" s="1"/>
  <c r="E152" i="1"/>
  <c r="F151" i="1"/>
  <c r="F152" i="1" s="1"/>
  <c r="E153" i="1" l="1"/>
  <c r="G147" i="1"/>
  <c r="I147" i="1" s="1"/>
  <c r="B148" i="1"/>
  <c r="B149" i="1" l="1"/>
  <c r="G148" i="1"/>
  <c r="I148" i="1" s="1"/>
  <c r="E154" i="1"/>
  <c r="F153" i="1"/>
  <c r="F154" i="1" s="1"/>
  <c r="E155" i="1" l="1"/>
  <c r="F155" i="1"/>
  <c r="B150" i="1"/>
  <c r="G149" i="1"/>
  <c r="I149" i="1" s="1"/>
  <c r="B151" i="1" l="1"/>
  <c r="G150" i="1"/>
  <c r="I150" i="1" s="1"/>
  <c r="E156" i="1"/>
  <c r="E157" i="1" l="1"/>
  <c r="F156" i="1"/>
  <c r="F157" i="1" s="1"/>
  <c r="B152" i="1"/>
  <c r="G151" i="1"/>
  <c r="I151" i="1" s="1"/>
  <c r="G152" i="1" l="1"/>
  <c r="B153" i="1"/>
  <c r="E158" i="1"/>
  <c r="E159" i="1" l="1"/>
  <c r="F158" i="1"/>
  <c r="F159" i="1" s="1"/>
  <c r="G153" i="1"/>
  <c r="B154" i="1"/>
  <c r="I152" i="1"/>
  <c r="B155" i="1" l="1"/>
  <c r="G154" i="1"/>
  <c r="I154" i="1" s="1"/>
  <c r="I153" i="1"/>
  <c r="E160" i="1"/>
  <c r="E161" i="1" l="1"/>
  <c r="F160" i="1"/>
  <c r="F161" i="1" s="1"/>
  <c r="G155" i="1"/>
  <c r="B156" i="1"/>
  <c r="B157" i="1" l="1"/>
  <c r="G156" i="1"/>
  <c r="I156" i="1" s="1"/>
  <c r="I155" i="1"/>
  <c r="E162" i="1"/>
  <c r="F162" i="1" s="1"/>
  <c r="E163" i="1" l="1"/>
  <c r="B158" i="1"/>
  <c r="G157" i="1"/>
  <c r="I157" i="1" l="1"/>
  <c r="B159" i="1"/>
  <c r="G158" i="1"/>
  <c r="I158" i="1" s="1"/>
  <c r="E164" i="1"/>
  <c r="F163" i="1"/>
  <c r="F164" i="1" s="1"/>
  <c r="E165" i="1" l="1"/>
  <c r="B160" i="1"/>
  <c r="G159" i="1"/>
  <c r="I159" i="1" s="1"/>
  <c r="E166" i="1" l="1"/>
  <c r="B161" i="1"/>
  <c r="G160" i="1"/>
  <c r="I160" i="1" s="1"/>
  <c r="F165" i="1"/>
  <c r="F166" i="1" s="1"/>
  <c r="B162" i="1" l="1"/>
  <c r="G161" i="1"/>
  <c r="I161" i="1" s="1"/>
  <c r="E167" i="1"/>
  <c r="B163" i="1" l="1"/>
  <c r="G162" i="1"/>
  <c r="I162" i="1" s="1"/>
  <c r="E168" i="1"/>
  <c r="F167" i="1"/>
  <c r="F168" i="1" s="1"/>
  <c r="E169" i="1" l="1"/>
  <c r="B164" i="1"/>
  <c r="G163" i="1"/>
  <c r="I163" i="1" s="1"/>
  <c r="B165" i="1" l="1"/>
  <c r="G164" i="1"/>
  <c r="E170" i="1"/>
  <c r="F169" i="1"/>
  <c r="F170" i="1" s="1"/>
  <c r="E171" i="1" l="1"/>
  <c r="I164" i="1"/>
  <c r="F171" i="1"/>
  <c r="G165" i="1"/>
  <c r="B166" i="1"/>
  <c r="B167" i="1" l="1"/>
  <c r="G166" i="1"/>
  <c r="I166" i="1" s="1"/>
  <c r="E172" i="1"/>
  <c r="I165" i="1"/>
  <c r="E173" i="1" l="1"/>
  <c r="B168" i="1"/>
  <c r="G167" i="1"/>
  <c r="F172" i="1"/>
  <c r="F173" i="1" s="1"/>
  <c r="I167" i="1" l="1"/>
  <c r="G168" i="1"/>
  <c r="I168" i="1" s="1"/>
  <c r="B169" i="1"/>
  <c r="E174" i="1"/>
  <c r="E175" i="1" l="1"/>
  <c r="B170" i="1"/>
  <c r="G169" i="1"/>
  <c r="I169" i="1" s="1"/>
  <c r="F174" i="1"/>
  <c r="F175" i="1" s="1"/>
  <c r="B171" i="1" l="1"/>
  <c r="G170" i="1"/>
  <c r="I170" i="1" s="1"/>
  <c r="E176" i="1"/>
  <c r="F176" i="1"/>
  <c r="E177" i="1" l="1"/>
  <c r="G171" i="1"/>
  <c r="B172" i="1"/>
  <c r="I171" i="1" l="1"/>
  <c r="E178" i="1"/>
  <c r="B173" i="1"/>
  <c r="G172" i="1"/>
  <c r="I172" i="1" s="1"/>
  <c r="F177" i="1"/>
  <c r="F178" i="1" s="1"/>
  <c r="E179" i="1" l="1"/>
  <c r="F179" i="1"/>
  <c r="G173" i="1"/>
  <c r="I173" i="1" s="1"/>
  <c r="B174" i="1"/>
  <c r="G174" i="1" l="1"/>
  <c r="I174" i="1" s="1"/>
  <c r="B175" i="1"/>
  <c r="E180" i="1"/>
  <c r="B176" i="1" l="1"/>
  <c r="G175" i="1"/>
  <c r="I175" i="1" s="1"/>
  <c r="E181" i="1"/>
  <c r="F180" i="1"/>
  <c r="F181" i="1" s="1"/>
  <c r="E182" i="1" l="1"/>
  <c r="F182" i="1"/>
  <c r="B177" i="1"/>
  <c r="G176" i="1"/>
  <c r="I176" i="1" l="1"/>
  <c r="B178" i="1"/>
  <c r="G177" i="1"/>
  <c r="E183" i="1"/>
  <c r="E184" i="1" l="1"/>
  <c r="F183" i="1"/>
  <c r="F184" i="1" s="1"/>
  <c r="I177" i="1"/>
  <c r="G178" i="1"/>
  <c r="I178" i="1" s="1"/>
  <c r="B179" i="1"/>
  <c r="E185" i="1" l="1"/>
  <c r="B180" i="1"/>
  <c r="G179" i="1"/>
  <c r="I179" i="1" s="1"/>
  <c r="F185" i="1"/>
  <c r="B181" i="1" l="1"/>
  <c r="G180" i="1"/>
  <c r="I180" i="1" s="1"/>
  <c r="E186" i="1"/>
  <c r="F186" i="1" s="1"/>
  <c r="E187" i="1" l="1"/>
  <c r="B182" i="1"/>
  <c r="G181" i="1"/>
  <c r="I181" i="1" l="1"/>
  <c r="B183" i="1"/>
  <c r="G182" i="1"/>
  <c r="I182" i="1" s="1"/>
  <c r="E188" i="1"/>
  <c r="F187" i="1"/>
  <c r="F188" i="1" s="1"/>
  <c r="E189" i="1" l="1"/>
  <c r="F189" i="1" s="1"/>
  <c r="B184" i="1"/>
  <c r="G183" i="1"/>
  <c r="I183" i="1" s="1"/>
  <c r="G184" i="1" l="1"/>
  <c r="I184" i="1" s="1"/>
  <c r="B185" i="1"/>
  <c r="E190" i="1"/>
  <c r="E191" i="1" l="1"/>
  <c r="B186" i="1"/>
  <c r="G185" i="1"/>
  <c r="I185" i="1" s="1"/>
  <c r="F190" i="1"/>
  <c r="F191" i="1" s="1"/>
  <c r="G186" i="1" l="1"/>
  <c r="I186" i="1" s="1"/>
  <c r="B187" i="1"/>
  <c r="E192" i="1"/>
  <c r="B188" i="1" l="1"/>
  <c r="G187" i="1"/>
  <c r="I187" i="1" s="1"/>
  <c r="E193" i="1"/>
  <c r="F192" i="1"/>
  <c r="B189" i="1" l="1"/>
  <c r="G188" i="1"/>
  <c r="I188" i="1" l="1"/>
  <c r="G189" i="1"/>
  <c r="B190" i="1"/>
  <c r="I189" i="1" l="1"/>
  <c r="B191" i="1"/>
  <c r="G190" i="1"/>
  <c r="I190" i="1" s="1"/>
  <c r="B192" i="1" l="1"/>
  <c r="G192" i="1" s="1"/>
  <c r="G191" i="1"/>
  <c r="I191" i="1" s="1"/>
  <c r="G193" i="1" l="1"/>
  <c r="I192" i="1"/>
  <c r="I193" i="1" s="1"/>
</calcChain>
</file>

<file path=xl/sharedStrings.xml><?xml version="1.0" encoding="utf-8"?>
<sst xmlns="http://schemas.openxmlformats.org/spreadsheetml/2006/main" count="22" uniqueCount="19">
  <si>
    <t>Curs schimb valutar eur/ron</t>
  </si>
  <si>
    <t>Grafic de tragere si rambursare estimativ</t>
  </si>
  <si>
    <t>Valoare credit investitii</t>
  </si>
  <si>
    <t>ron</t>
  </si>
  <si>
    <t>Dobanda</t>
  </si>
  <si>
    <t>Marja</t>
  </si>
  <si>
    <t>Robor 3M publicat la 11.07.2022</t>
  </si>
  <si>
    <t>Comision acordare:</t>
  </si>
  <si>
    <t>Data</t>
  </si>
  <si>
    <t>Utilizare credit</t>
  </si>
  <si>
    <t>Sold</t>
  </si>
  <si>
    <t>Rata principal</t>
  </si>
  <si>
    <t>Sold credit</t>
  </si>
  <si>
    <t>Comisioane</t>
  </si>
  <si>
    <t>Total</t>
  </si>
  <si>
    <t>6=2+4+5</t>
  </si>
  <si>
    <t>Robor 3 luni publicat la data de 11.03.2025</t>
  </si>
  <si>
    <t xml:space="preserve">Nota: Prezentul grafic de tragere si rambursare este estimativ, acesta putandu-se modifica in functie de </t>
  </si>
  <si>
    <t>date si valorile tragerilor, precum si evolutia Robor-ului 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</si>
</sst>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\ _l_e_i_-;\-* #,##0.00\ _l_e_i_-;_-* &quot;-&quot;??\ _l_e_i_-;_-@_-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164" fontId="1" fillId="0" borderId="0" xfId="2" applyNumberFormat="1"/>
    <xf numFmtId="0" fontId="1" fillId="0" borderId="0" xfId="2"/>
    <xf numFmtId="43" fontId="0" fillId="0" borderId="0" xfId="3" applyFont="1"/>
    <xf numFmtId="4" fontId="1" fillId="0" borderId="0" xfId="2" applyNumberFormat="1"/>
    <xf numFmtId="164" fontId="3" fillId="0" borderId="0" xfId="2" applyNumberFormat="1" applyFont="1"/>
    <xf numFmtId="165" fontId="0" fillId="0" borderId="0" xfId="1" applyFont="1"/>
    <xf numFmtId="43" fontId="1" fillId="0" borderId="0" xfId="2" applyNumberFormat="1"/>
    <xf numFmtId="43" fontId="2" fillId="0" borderId="0" xfId="3" applyFont="1"/>
    <xf numFmtId="164" fontId="4" fillId="0" borderId="0" xfId="2" applyNumberFormat="1" applyFont="1"/>
    <xf numFmtId="43" fontId="7" fillId="0" borderId="0" xfId="3" applyFont="1"/>
    <xf numFmtId="0" fontId="4" fillId="0" borderId="0" xfId="2" applyFont="1"/>
    <xf numFmtId="10" fontId="0" fillId="0" borderId="0" xfId="4" applyNumberFormat="1" applyFont="1"/>
    <xf numFmtId="164" fontId="0" fillId="0" borderId="0" xfId="2" applyNumberFormat="1" applyFont="1"/>
    <xf numFmtId="10" fontId="7" fillId="0" borderId="0" xfId="3" applyNumberFormat="1" applyFont="1"/>
    <xf numFmtId="164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43" fontId="3" fillId="0" borderId="1" xfId="3" applyFont="1" applyBorder="1" applyAlignment="1">
      <alignment horizontal="center"/>
    </xf>
    <xf numFmtId="4" fontId="3" fillId="0" borderId="1" xfId="2" applyNumberFormat="1" applyFont="1" applyBorder="1" applyAlignment="1">
      <alignment horizontal="center"/>
    </xf>
    <xf numFmtId="0" fontId="3" fillId="0" borderId="1" xfId="3" applyNumberFormat="1" applyFont="1" applyBorder="1" applyAlignment="1">
      <alignment horizontal="center"/>
    </xf>
    <xf numFmtId="4" fontId="3" fillId="0" borderId="1" xfId="3" applyNumberFormat="1" applyFont="1" applyBorder="1" applyAlignment="1">
      <alignment horizontal="center"/>
    </xf>
    <xf numFmtId="164" fontId="1" fillId="0" borderId="1" xfId="2" applyNumberFormat="1" applyBorder="1"/>
    <xf numFmtId="4" fontId="1" fillId="0" borderId="1" xfId="3" applyNumberFormat="1" applyFont="1" applyBorder="1" applyAlignment="1">
      <alignment horizontal="right"/>
    </xf>
    <xf numFmtId="43" fontId="1" fillId="0" borderId="1" xfId="3" applyFont="1" applyBorder="1" applyAlignment="1">
      <alignment horizontal="center"/>
    </xf>
    <xf numFmtId="0" fontId="1" fillId="0" borderId="1" xfId="3" applyNumberFormat="1" applyFont="1" applyBorder="1" applyAlignment="1">
      <alignment horizontal="center"/>
    </xf>
    <xf numFmtId="4" fontId="1" fillId="0" borderId="1" xfId="3" applyNumberFormat="1" applyFont="1" applyBorder="1" applyAlignment="1">
      <alignment horizontal="center"/>
    </xf>
    <xf numFmtId="164" fontId="1" fillId="2" borderId="1" xfId="2" applyNumberFormat="1" applyFill="1" applyBorder="1"/>
    <xf numFmtId="4" fontId="1" fillId="2" borderId="1" xfId="3" applyNumberFormat="1" applyFont="1" applyFill="1" applyBorder="1" applyAlignment="1">
      <alignment horizontal="right"/>
    </xf>
    <xf numFmtId="43" fontId="1" fillId="2" borderId="1" xfId="3" applyFont="1" applyFill="1" applyBorder="1" applyAlignment="1">
      <alignment horizontal="center"/>
    </xf>
    <xf numFmtId="0" fontId="1" fillId="2" borderId="0" xfId="2" applyFill="1"/>
    <xf numFmtId="164" fontId="1" fillId="3" borderId="1" xfId="2" applyNumberFormat="1" applyFill="1" applyBorder="1"/>
    <xf numFmtId="4" fontId="1" fillId="3" borderId="1" xfId="3" applyNumberFormat="1" applyFont="1" applyFill="1" applyBorder="1" applyAlignment="1">
      <alignment horizontal="right"/>
    </xf>
    <xf numFmtId="43" fontId="1" fillId="3" borderId="1" xfId="3" applyFont="1" applyFill="1" applyBorder="1" applyAlignment="1">
      <alignment horizontal="center"/>
    </xf>
    <xf numFmtId="0" fontId="1" fillId="3" borderId="0" xfId="2" applyFill="1"/>
    <xf numFmtId="43" fontId="1" fillId="3" borderId="0" xfId="2" applyNumberFormat="1" applyFill="1"/>
    <xf numFmtId="4" fontId="1" fillId="3" borderId="1" xfId="1" applyNumberFormat="1" applyFont="1" applyFill="1" applyBorder="1" applyAlignment="1">
      <alignment horizontal="right"/>
    </xf>
    <xf numFmtId="0" fontId="1" fillId="3" borderId="1" xfId="3" applyNumberFormat="1" applyFont="1" applyFill="1" applyBorder="1" applyAlignment="1">
      <alignment horizontal="center"/>
    </xf>
    <xf numFmtId="165" fontId="1" fillId="0" borderId="1" xfId="1" applyFont="1" applyBorder="1" applyAlignment="1"/>
    <xf numFmtId="43" fontId="1" fillId="3" borderId="1" xfId="3" applyFont="1" applyFill="1" applyBorder="1"/>
    <xf numFmtId="43" fontId="0" fillId="3" borderId="1" xfId="3" applyFont="1" applyFill="1" applyBorder="1"/>
    <xf numFmtId="4" fontId="1" fillId="3" borderId="1" xfId="2" applyNumberFormat="1" applyFill="1" applyBorder="1"/>
    <xf numFmtId="43" fontId="1" fillId="3" borderId="1" xfId="2" applyNumberFormat="1" applyFill="1" applyBorder="1"/>
    <xf numFmtId="4" fontId="1" fillId="3" borderId="1" xfId="3" applyNumberFormat="1" applyFill="1" applyBorder="1"/>
    <xf numFmtId="165" fontId="0" fillId="3" borderId="1" xfId="1" applyFont="1" applyFill="1" applyBorder="1"/>
    <xf numFmtId="4" fontId="1" fillId="0" borderId="1" xfId="1" applyNumberFormat="1" applyFont="1" applyBorder="1" applyAlignment="1"/>
    <xf numFmtId="4" fontId="1" fillId="3" borderId="1" xfId="1" applyNumberFormat="1" applyFont="1" applyFill="1" applyBorder="1" applyAlignment="1"/>
    <xf numFmtId="4" fontId="1" fillId="2" borderId="1" xfId="1" applyNumberFormat="1" applyFont="1" applyFill="1" applyBorder="1" applyAlignment="1">
      <alignment horizontal="right"/>
    </xf>
    <xf numFmtId="4" fontId="8" fillId="2" borderId="1" xfId="1" applyNumberFormat="1" applyFont="1" applyFill="1" applyBorder="1" applyAlignment="1"/>
    <xf numFmtId="43" fontId="1" fillId="2" borderId="1" xfId="3" applyFill="1" applyBorder="1"/>
    <xf numFmtId="43" fontId="0" fillId="2" borderId="1" xfId="3" applyFont="1" applyFill="1" applyBorder="1"/>
    <xf numFmtId="4" fontId="1" fillId="2" borderId="1" xfId="3" applyNumberFormat="1" applyFill="1" applyBorder="1"/>
    <xf numFmtId="4" fontId="8" fillId="3" borderId="1" xfId="1" applyNumberFormat="1" applyFont="1" applyFill="1" applyBorder="1"/>
    <xf numFmtId="4" fontId="1" fillId="3" borderId="1" xfId="1" applyNumberFormat="1" applyFont="1" applyFill="1" applyBorder="1"/>
    <xf numFmtId="165" fontId="1" fillId="3" borderId="1" xfId="1" applyFont="1" applyFill="1" applyBorder="1"/>
    <xf numFmtId="165" fontId="1" fillId="2" borderId="1" xfId="1" applyFont="1" applyFill="1" applyBorder="1"/>
    <xf numFmtId="43" fontId="1" fillId="2" borderId="1" xfId="2" applyNumberFormat="1" applyFill="1" applyBorder="1"/>
    <xf numFmtId="164" fontId="3" fillId="3" borderId="1" xfId="2" applyNumberFormat="1" applyFont="1" applyFill="1" applyBorder="1"/>
    <xf numFmtId="4" fontId="3" fillId="3" borderId="1" xfId="2" applyNumberFormat="1" applyFont="1" applyFill="1" applyBorder="1"/>
    <xf numFmtId="166" fontId="3" fillId="3" borderId="1" xfId="3" applyNumberFormat="1" applyFont="1" applyFill="1" applyBorder="1"/>
    <xf numFmtId="43" fontId="3" fillId="3" borderId="1" xfId="2" applyNumberFormat="1" applyFont="1" applyFill="1" applyBorder="1"/>
    <xf numFmtId="164" fontId="9" fillId="3" borderId="0" xfId="2" applyNumberFormat="1" applyFont="1" applyFill="1"/>
    <xf numFmtId="164" fontId="1" fillId="3" borderId="0" xfId="2" applyNumberFormat="1" applyFill="1"/>
    <xf numFmtId="43" fontId="0" fillId="3" borderId="0" xfId="3" applyFont="1" applyFill="1"/>
    <xf numFmtId="4" fontId="1" fillId="3" borderId="0" xfId="2" applyNumberFormat="1" applyFill="1"/>
    <xf numFmtId="164" fontId="10" fillId="3" borderId="0" xfId="2" applyNumberFormat="1" applyFont="1" applyFill="1"/>
    <xf numFmtId="43" fontId="10" fillId="3" borderId="0" xfId="2" applyNumberFormat="1" applyFont="1" applyFill="1"/>
    <xf numFmtId="43" fontId="10" fillId="3" borderId="0" xfId="3" applyFont="1" applyFill="1"/>
    <xf numFmtId="4" fontId="10" fillId="3" borderId="0" xfId="2" applyNumberFormat="1" applyFont="1" applyFill="1"/>
    <xf numFmtId="0" fontId="10" fillId="3" borderId="0" xfId="2" applyFont="1" applyFill="1"/>
    <xf numFmtId="43" fontId="7" fillId="3" borderId="0" xfId="3" applyFont="1" applyFill="1"/>
    <xf numFmtId="164" fontId="5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</cellXfs>
  <cellStyles count="5">
    <cellStyle name="Comma" xfId="1" builtinId="3"/>
    <cellStyle name="Comma 5 2" xfId="3" xr:uid="{7BE72B53-F969-4E64-B095-0059BFFD4015}"/>
    <cellStyle name="Normal" xfId="0" builtinId="0"/>
    <cellStyle name="Normal 17 2" xfId="2" xr:uid="{B8A56F39-9ED9-4DCC-9407-CFC66AC40475}"/>
    <cellStyle name="Percent 6 2" xfId="4" xr:uid="{563AC438-B99A-4179-B0D0-13AD7526C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Bacau-primaria\Bacau%20finalizate\Prezentari%20municipalitati\desktop%20vechi\municipalitati\Tg.Mures\Credit%20analysis%20model%20TgMures%203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Piatr%20Neamt%20City\Piatra%20Neamt%20modelare%20finalizata\Piatra%20Neamt%20rapoarte%20finalizate%20FINAL\PiatraNeamt%20-%202006%20raport%20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%20Tudorancea/AppData/Local/Microsoft/Windows/Temporary%20Internet%20Files/OLK7CD/Piatra%20Neamt%20modelare%20finalizata/Piatra%20Neamt%20rapoarte%20finalizate%20FINAL/PiatraNeamt%20-%202006%20raport%20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/InvestitiiPS1/2009/R6_18august/Diana/InvestitiiPS1/2005/Rectificare_09dec05/BugetLocal_R9_22dec05/2002/Rectificare5_decVirare2/Autofinantare_nov/A_ANEXA3_no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DU%2025.05.2017/radu%2025.04.206/primarii/ARHIVA/sinaia/CREDIT%202017/Grafic%20Sinai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ADU\RADU%20SERV\primarii\23%20AUGUST\DOCUMENTE\Calcul%20grad_23%20august%20incl%20refinantare_03.03.25.xlsx" TargetMode="External"/><Relationship Id="rId1" Type="http://schemas.openxmlformats.org/officeDocument/2006/relationships/externalLinkPath" Target="Calcul%20grad_23%20august%20incl%20refinantare_03.03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Rezumat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"/>
      <sheetName val="SME"/>
      <sheetName val="Insurance"/>
      <sheetName val="SOV"/>
      <sheetName val="FI"/>
      <sheetName val="LRG"/>
      <sheetName val="none"/>
      <sheetName val="Params"/>
      <sheetName val="Basel II Eligible Collateral"/>
      <sheetName val="calcul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2.5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C3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 refreshError="1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 com"/>
      <sheetName val="2023 com"/>
      <sheetName val="2024 com"/>
      <sheetName val="grad indatorare"/>
      <sheetName val="credit cec"/>
      <sheetName val="credit  NOU"/>
      <sheetName val="anexa 1.3"/>
      <sheetName val="credit refinantare"/>
      <sheetName val="centralizare"/>
      <sheetName val="anexa 1.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E10">
            <v>5.9200000000000003E-2</v>
          </cell>
        </row>
      </sheetData>
      <sheetData sheetId="5">
        <row r="9">
          <cell r="E9">
            <v>2.2499999999999999E-2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1240-F263-4555-8ADD-79CFF88A4F04}">
  <dimension ref="A1:I413"/>
  <sheetViews>
    <sheetView tabSelected="1" topLeftCell="A131" zoomScaleNormal="100" workbookViewId="0">
      <selection activeCell="H158" sqref="H158"/>
    </sheetView>
  </sheetViews>
  <sheetFormatPr defaultColWidth="9.33203125" defaultRowHeight="14.4" x14ac:dyDescent="0.3"/>
  <cols>
    <col min="1" max="1" width="4.6640625" style="2" bestFit="1" customWidth="1"/>
    <col min="2" max="2" width="12.44140625" style="1" bestFit="1" customWidth="1"/>
    <col min="3" max="3" width="18.77734375" style="1" bestFit="1" customWidth="1"/>
    <col min="4" max="4" width="18.6640625" style="1" hidden="1" customWidth="1"/>
    <col min="5" max="6" width="16.6640625" style="2" bestFit="1" customWidth="1"/>
    <col min="7" max="7" width="16.6640625" style="3" bestFit="1" customWidth="1"/>
    <col min="8" max="8" width="15.44140625" style="3" customWidth="1"/>
    <col min="9" max="9" width="16.6640625" style="4" bestFit="1" customWidth="1"/>
    <col min="10" max="16384" width="9.33203125" style="2"/>
  </cols>
  <sheetData>
    <row r="1" spans="2:9" hidden="1" x14ac:dyDescent="0.3">
      <c r="B1" s="1" t="s">
        <v>0</v>
      </c>
      <c r="E1" s="2">
        <v>4.55</v>
      </c>
    </row>
    <row r="3" spans="2:9" x14ac:dyDescent="0.3">
      <c r="B3" s="70" t="s">
        <v>1</v>
      </c>
      <c r="C3" s="71"/>
      <c r="D3" s="71"/>
      <c r="E3" s="71"/>
      <c r="F3" s="71"/>
      <c r="G3" s="71"/>
      <c r="H3" s="71"/>
      <c r="I3" s="71"/>
    </row>
    <row r="4" spans="2:9" x14ac:dyDescent="0.3">
      <c r="B4" s="5" t="s">
        <v>2</v>
      </c>
      <c r="E4" s="6">
        <v>6415352</v>
      </c>
      <c r="F4" s="7" t="s">
        <v>3</v>
      </c>
    </row>
    <row r="5" spans="2:9" x14ac:dyDescent="0.3">
      <c r="B5" s="5"/>
      <c r="E5" s="8"/>
      <c r="F5" s="7"/>
    </row>
    <row r="6" spans="2:9" x14ac:dyDescent="0.3">
      <c r="B6" s="5"/>
      <c r="E6" s="8">
        <v>0</v>
      </c>
      <c r="F6" s="7"/>
    </row>
    <row r="7" spans="2:9" x14ac:dyDescent="0.3">
      <c r="B7" s="9"/>
      <c r="C7" s="9"/>
      <c r="D7" s="9"/>
      <c r="E7" s="10"/>
      <c r="F7" s="11" t="s">
        <v>3</v>
      </c>
    </row>
    <row r="8" spans="2:9" x14ac:dyDescent="0.3">
      <c r="B8" s="1" t="s">
        <v>4</v>
      </c>
      <c r="E8" s="12">
        <f>E10+E9</f>
        <v>8.1699999999999995E-2</v>
      </c>
    </row>
    <row r="9" spans="2:9" x14ac:dyDescent="0.3">
      <c r="B9" s="1" t="s">
        <v>5</v>
      </c>
      <c r="E9" s="12">
        <f>'[13]credit  NOU'!E9</f>
        <v>2.2499999999999999E-2</v>
      </c>
    </row>
    <row r="10" spans="2:9" x14ac:dyDescent="0.3">
      <c r="B10" s="13" t="s">
        <v>6</v>
      </c>
      <c r="C10" s="9"/>
      <c r="D10" s="9"/>
      <c r="E10" s="14">
        <f>'[13]credit cec'!E10</f>
        <v>5.9200000000000003E-2</v>
      </c>
    </row>
    <row r="11" spans="2:9" x14ac:dyDescent="0.3">
      <c r="B11" s="13" t="s">
        <v>7</v>
      </c>
      <c r="E11" s="3">
        <v>0</v>
      </c>
    </row>
    <row r="12" spans="2:9" x14ac:dyDescent="0.3">
      <c r="B12" s="13"/>
      <c r="E12" s="3"/>
    </row>
    <row r="13" spans="2:9" x14ac:dyDescent="0.3">
      <c r="E13" s="12"/>
      <c r="F13" s="12"/>
    </row>
    <row r="14" spans="2:9" x14ac:dyDescent="0.3">
      <c r="B14" s="15" t="s">
        <v>8</v>
      </c>
      <c r="C14" s="15" t="s">
        <v>9</v>
      </c>
      <c r="D14" s="15" t="s">
        <v>10</v>
      </c>
      <c r="E14" s="16" t="s">
        <v>11</v>
      </c>
      <c r="F14" s="15" t="s">
        <v>12</v>
      </c>
      <c r="G14" s="17" t="s">
        <v>4</v>
      </c>
      <c r="H14" s="17" t="s">
        <v>13</v>
      </c>
      <c r="I14" s="18" t="s">
        <v>14</v>
      </c>
    </row>
    <row r="15" spans="2:9" x14ac:dyDescent="0.3">
      <c r="B15" s="19">
        <v>0</v>
      </c>
      <c r="C15" s="19">
        <v>1</v>
      </c>
      <c r="D15" s="19">
        <v>2</v>
      </c>
      <c r="E15" s="19">
        <v>2</v>
      </c>
      <c r="F15" s="19">
        <v>3</v>
      </c>
      <c r="G15" s="19">
        <v>4</v>
      </c>
      <c r="H15" s="19">
        <v>5</v>
      </c>
      <c r="I15" s="20" t="s">
        <v>15</v>
      </c>
    </row>
    <row r="16" spans="2:9" x14ac:dyDescent="0.3">
      <c r="B16" s="21"/>
      <c r="C16" s="22">
        <f>E6</f>
        <v>0</v>
      </c>
      <c r="D16" s="23">
        <f>C16</f>
        <v>0</v>
      </c>
      <c r="E16" s="24"/>
      <c r="F16" s="23">
        <f>D16</f>
        <v>0</v>
      </c>
      <c r="G16" s="24"/>
      <c r="H16" s="23">
        <v>0</v>
      </c>
      <c r="I16" s="25"/>
    </row>
    <row r="17" spans="2:9" hidden="1" x14ac:dyDescent="0.3">
      <c r="B17" s="21">
        <v>44469</v>
      </c>
      <c r="C17" s="22"/>
      <c r="D17" s="23">
        <f>D16+C17</f>
        <v>0</v>
      </c>
      <c r="E17" s="22"/>
      <c r="F17" s="23">
        <f>F16+C17</f>
        <v>0</v>
      </c>
      <c r="G17" s="23">
        <f>(B17-B16)*$E$8*F16/360</f>
        <v>0</v>
      </c>
      <c r="H17" s="23"/>
      <c r="I17" s="22">
        <f>E17+G17</f>
        <v>0</v>
      </c>
    </row>
    <row r="18" spans="2:9" hidden="1" x14ac:dyDescent="0.3">
      <c r="B18" s="21">
        <v>44500</v>
      </c>
      <c r="C18" s="22"/>
      <c r="D18" s="23">
        <f t="shared" ref="D18:D28" si="0">D17+C18</f>
        <v>0</v>
      </c>
      <c r="E18" s="23">
        <f t="shared" ref="E18:E38" si="1">E17</f>
        <v>0</v>
      </c>
      <c r="F18" s="23">
        <f t="shared" ref="F18:F28" si="2">F17+C18</f>
        <v>0</v>
      </c>
      <c r="G18" s="23">
        <f t="shared" ref="G18:G81" si="3">(B18-B17)*$E$8*F17/360</f>
        <v>0</v>
      </c>
      <c r="H18" s="23"/>
      <c r="I18" s="22">
        <f>E18+G18</f>
        <v>0</v>
      </c>
    </row>
    <row r="19" spans="2:9" hidden="1" x14ac:dyDescent="0.3">
      <c r="B19" s="21">
        <f t="shared" ref="B19:B82" si="4">EOMONTH(B18,1)</f>
        <v>44530</v>
      </c>
      <c r="C19" s="22"/>
      <c r="D19" s="23">
        <f t="shared" si="0"/>
        <v>0</v>
      </c>
      <c r="E19" s="23">
        <f t="shared" si="1"/>
        <v>0</v>
      </c>
      <c r="F19" s="23">
        <f t="shared" si="2"/>
        <v>0</v>
      </c>
      <c r="G19" s="23">
        <f t="shared" si="3"/>
        <v>0</v>
      </c>
      <c r="H19" s="23"/>
      <c r="I19" s="22">
        <f>E19+G19</f>
        <v>0</v>
      </c>
    </row>
    <row r="20" spans="2:9" s="29" customFormat="1" hidden="1" x14ac:dyDescent="0.3">
      <c r="B20" s="26">
        <f t="shared" si="4"/>
        <v>44561</v>
      </c>
      <c r="C20" s="27"/>
      <c r="D20" s="28">
        <f t="shared" si="0"/>
        <v>0</v>
      </c>
      <c r="E20" s="28">
        <f t="shared" si="1"/>
        <v>0</v>
      </c>
      <c r="F20" s="28">
        <f t="shared" si="2"/>
        <v>0</v>
      </c>
      <c r="G20" s="28">
        <f t="shared" si="3"/>
        <v>0</v>
      </c>
      <c r="H20" s="28"/>
      <c r="I20" s="27">
        <f t="shared" ref="I20:I83" si="5">E20+G20</f>
        <v>0</v>
      </c>
    </row>
    <row r="21" spans="2:9" s="33" customFormat="1" hidden="1" x14ac:dyDescent="0.3">
      <c r="B21" s="30">
        <f t="shared" si="4"/>
        <v>44592</v>
      </c>
      <c r="C21" s="31"/>
      <c r="D21" s="23">
        <f t="shared" si="0"/>
        <v>0</v>
      </c>
      <c r="E21" s="32">
        <f t="shared" si="1"/>
        <v>0</v>
      </c>
      <c r="F21" s="23">
        <f t="shared" si="2"/>
        <v>0</v>
      </c>
      <c r="G21" s="23">
        <f t="shared" si="3"/>
        <v>0</v>
      </c>
      <c r="H21" s="32"/>
      <c r="I21" s="31">
        <f t="shared" si="5"/>
        <v>0</v>
      </c>
    </row>
    <row r="22" spans="2:9" s="33" customFormat="1" hidden="1" x14ac:dyDescent="0.3">
      <c r="B22" s="30">
        <f t="shared" si="4"/>
        <v>44620</v>
      </c>
      <c r="C22" s="35"/>
      <c r="D22" s="23">
        <f t="shared" si="0"/>
        <v>0</v>
      </c>
      <c r="E22" s="32">
        <f t="shared" si="1"/>
        <v>0</v>
      </c>
      <c r="F22" s="23">
        <f t="shared" si="2"/>
        <v>0</v>
      </c>
      <c r="G22" s="23">
        <f t="shared" si="3"/>
        <v>0</v>
      </c>
      <c r="H22" s="36"/>
      <c r="I22" s="35">
        <f t="shared" si="5"/>
        <v>0</v>
      </c>
    </row>
    <row r="23" spans="2:9" s="33" customFormat="1" hidden="1" x14ac:dyDescent="0.3">
      <c r="B23" s="30">
        <f t="shared" si="4"/>
        <v>44651</v>
      </c>
      <c r="C23" s="35"/>
      <c r="D23" s="23">
        <f t="shared" si="0"/>
        <v>0</v>
      </c>
      <c r="E23" s="32">
        <f t="shared" si="1"/>
        <v>0</v>
      </c>
      <c r="F23" s="23">
        <f t="shared" si="2"/>
        <v>0</v>
      </c>
      <c r="G23" s="23">
        <f t="shared" si="3"/>
        <v>0</v>
      </c>
      <c r="H23" s="36"/>
      <c r="I23" s="35">
        <f t="shared" si="5"/>
        <v>0</v>
      </c>
    </row>
    <row r="24" spans="2:9" s="33" customFormat="1" hidden="1" x14ac:dyDescent="0.3">
      <c r="B24" s="30">
        <f t="shared" si="4"/>
        <v>44681</v>
      </c>
      <c r="C24" s="35">
        <v>0</v>
      </c>
      <c r="D24" s="37">
        <f t="shared" si="0"/>
        <v>0</v>
      </c>
      <c r="E24" s="32">
        <f t="shared" si="1"/>
        <v>0</v>
      </c>
      <c r="F24" s="23">
        <f t="shared" si="2"/>
        <v>0</v>
      </c>
      <c r="G24" s="23">
        <f t="shared" si="3"/>
        <v>0</v>
      </c>
      <c r="H24" s="38"/>
      <c r="I24" s="35">
        <f t="shared" si="5"/>
        <v>0</v>
      </c>
    </row>
    <row r="25" spans="2:9" s="33" customFormat="1" hidden="1" x14ac:dyDescent="0.3">
      <c r="B25" s="30">
        <f t="shared" si="4"/>
        <v>44712</v>
      </c>
      <c r="C25" s="35"/>
      <c r="D25" s="37">
        <f t="shared" si="0"/>
        <v>0</v>
      </c>
      <c r="E25" s="32">
        <f t="shared" si="1"/>
        <v>0</v>
      </c>
      <c r="F25" s="23">
        <f t="shared" si="2"/>
        <v>0</v>
      </c>
      <c r="G25" s="23">
        <f t="shared" si="3"/>
        <v>0</v>
      </c>
      <c r="H25" s="39"/>
      <c r="I25" s="40">
        <f t="shared" si="5"/>
        <v>0</v>
      </c>
    </row>
    <row r="26" spans="2:9" s="33" customFormat="1" hidden="1" x14ac:dyDescent="0.3">
      <c r="B26" s="30">
        <f t="shared" si="4"/>
        <v>44742</v>
      </c>
      <c r="C26" s="35"/>
      <c r="D26" s="37">
        <f t="shared" si="0"/>
        <v>0</v>
      </c>
      <c r="E26" s="32">
        <f t="shared" si="1"/>
        <v>0</v>
      </c>
      <c r="F26" s="23">
        <f t="shared" si="2"/>
        <v>0</v>
      </c>
      <c r="G26" s="23">
        <f t="shared" si="3"/>
        <v>0</v>
      </c>
      <c r="H26" s="39"/>
      <c r="I26" s="40">
        <f t="shared" si="5"/>
        <v>0</v>
      </c>
    </row>
    <row r="27" spans="2:9" s="33" customFormat="1" hidden="1" x14ac:dyDescent="0.3">
      <c r="B27" s="30">
        <f t="shared" si="4"/>
        <v>44773</v>
      </c>
      <c r="C27" s="35"/>
      <c r="D27" s="37">
        <f t="shared" si="0"/>
        <v>0</v>
      </c>
      <c r="E27" s="41">
        <f t="shared" si="1"/>
        <v>0</v>
      </c>
      <c r="F27" s="23">
        <f t="shared" si="2"/>
        <v>0</v>
      </c>
      <c r="G27" s="23">
        <f t="shared" si="3"/>
        <v>0</v>
      </c>
      <c r="H27" s="39"/>
      <c r="I27" s="42">
        <f t="shared" si="5"/>
        <v>0</v>
      </c>
    </row>
    <row r="28" spans="2:9" s="33" customFormat="1" hidden="1" x14ac:dyDescent="0.3">
      <c r="B28" s="30">
        <f t="shared" si="4"/>
        <v>44804</v>
      </c>
      <c r="C28" s="35"/>
      <c r="D28" s="37">
        <f t="shared" si="0"/>
        <v>0</v>
      </c>
      <c r="E28" s="41">
        <f t="shared" si="1"/>
        <v>0</v>
      </c>
      <c r="F28" s="23">
        <f t="shared" si="2"/>
        <v>0</v>
      </c>
      <c r="G28" s="23">
        <f t="shared" si="3"/>
        <v>0</v>
      </c>
      <c r="H28" s="43"/>
      <c r="I28" s="42">
        <f>H28</f>
        <v>0</v>
      </c>
    </row>
    <row r="29" spans="2:9" s="33" customFormat="1" ht="15" hidden="1" customHeight="1" x14ac:dyDescent="0.3">
      <c r="B29" s="30">
        <f t="shared" si="4"/>
        <v>44834</v>
      </c>
      <c r="C29" s="35"/>
      <c r="D29" s="44"/>
      <c r="E29" s="41"/>
      <c r="F29" s="23">
        <f>F28+C29</f>
        <v>0</v>
      </c>
      <c r="G29" s="23">
        <f t="shared" si="3"/>
        <v>0</v>
      </c>
      <c r="H29" s="39"/>
      <c r="I29" s="42">
        <f t="shared" si="5"/>
        <v>0</v>
      </c>
    </row>
    <row r="30" spans="2:9" s="33" customFormat="1" ht="15" hidden="1" customHeight="1" x14ac:dyDescent="0.3">
      <c r="B30" s="30">
        <f t="shared" si="4"/>
        <v>44865</v>
      </c>
      <c r="C30" s="35"/>
      <c r="D30" s="45"/>
      <c r="E30" s="41"/>
      <c r="F30" s="23">
        <f t="shared" ref="F30:F32" si="6">F29+C30</f>
        <v>0</v>
      </c>
      <c r="G30" s="23">
        <f>(B30-B29)*$E$8*F29/360</f>
        <v>0</v>
      </c>
      <c r="H30" s="39"/>
      <c r="I30" s="42">
        <f t="shared" si="5"/>
        <v>0</v>
      </c>
    </row>
    <row r="31" spans="2:9" s="33" customFormat="1" ht="15" hidden="1" customHeight="1" x14ac:dyDescent="0.3">
      <c r="B31" s="30">
        <f t="shared" si="4"/>
        <v>44895</v>
      </c>
      <c r="C31" s="35"/>
      <c r="D31" s="45"/>
      <c r="E31" s="41"/>
      <c r="F31" s="23">
        <f>F30+C31</f>
        <v>0</v>
      </c>
      <c r="G31" s="23">
        <f t="shared" si="3"/>
        <v>0</v>
      </c>
      <c r="H31" s="39"/>
      <c r="I31" s="42">
        <f t="shared" si="5"/>
        <v>0</v>
      </c>
    </row>
    <row r="32" spans="2:9" s="29" customFormat="1" ht="15" hidden="1" customHeight="1" x14ac:dyDescent="0.3">
      <c r="B32" s="26">
        <f t="shared" si="4"/>
        <v>44926</v>
      </c>
      <c r="C32" s="46"/>
      <c r="D32" s="47"/>
      <c r="E32" s="48"/>
      <c r="F32" s="28">
        <f t="shared" si="6"/>
        <v>0</v>
      </c>
      <c r="G32" s="28">
        <f t="shared" si="3"/>
        <v>0</v>
      </c>
      <c r="H32" s="49"/>
      <c r="I32" s="50">
        <f t="shared" si="5"/>
        <v>0</v>
      </c>
    </row>
    <row r="33" spans="1:9" s="33" customFormat="1" ht="15" hidden="1" customHeight="1" x14ac:dyDescent="0.3">
      <c r="B33" s="30">
        <f t="shared" si="4"/>
        <v>44957</v>
      </c>
      <c r="C33" s="35"/>
      <c r="D33" s="51"/>
      <c r="E33" s="41">
        <v>0</v>
      </c>
      <c r="F33" s="23">
        <f>F32+C33-E33</f>
        <v>0</v>
      </c>
      <c r="G33" s="23">
        <f t="shared" si="3"/>
        <v>0</v>
      </c>
      <c r="H33" s="39"/>
      <c r="I33" s="42">
        <f t="shared" si="5"/>
        <v>0</v>
      </c>
    </row>
    <row r="34" spans="1:9" s="33" customFormat="1" ht="15" hidden="1" customHeight="1" x14ac:dyDescent="0.3">
      <c r="B34" s="30">
        <f t="shared" si="4"/>
        <v>44985</v>
      </c>
      <c r="C34" s="35"/>
      <c r="D34" s="52"/>
      <c r="E34" s="41">
        <v>0</v>
      </c>
      <c r="F34" s="23">
        <f>F33-E34</f>
        <v>0</v>
      </c>
      <c r="G34" s="23">
        <f t="shared" si="3"/>
        <v>0</v>
      </c>
      <c r="H34" s="39"/>
      <c r="I34" s="42">
        <f t="shared" si="5"/>
        <v>0</v>
      </c>
    </row>
    <row r="35" spans="1:9" s="33" customFormat="1" ht="15" hidden="1" customHeight="1" x14ac:dyDescent="0.3">
      <c r="B35" s="30">
        <f t="shared" si="4"/>
        <v>45016</v>
      </c>
      <c r="C35" s="35"/>
      <c r="D35" s="52"/>
      <c r="E35" s="41"/>
      <c r="F35" s="23">
        <f>D35</f>
        <v>0</v>
      </c>
      <c r="G35" s="23">
        <f t="shared" si="3"/>
        <v>0</v>
      </c>
      <c r="H35" s="39"/>
      <c r="I35" s="42">
        <f t="shared" si="5"/>
        <v>0</v>
      </c>
    </row>
    <row r="36" spans="1:9" s="33" customFormat="1" ht="15" hidden="1" customHeight="1" x14ac:dyDescent="0.3">
      <c r="B36" s="30">
        <f t="shared" si="4"/>
        <v>45046</v>
      </c>
      <c r="C36" s="35"/>
      <c r="D36" s="43"/>
      <c r="E36" s="41"/>
      <c r="F36" s="23">
        <f t="shared" ref="F36:F47" si="7">F35-E36</f>
        <v>0</v>
      </c>
      <c r="G36" s="23">
        <f>(B36-B35)*$E$8*F35/360</f>
        <v>0</v>
      </c>
      <c r="H36" s="39"/>
      <c r="I36" s="42">
        <f t="shared" si="5"/>
        <v>0</v>
      </c>
    </row>
    <row r="37" spans="1:9" s="33" customFormat="1" ht="15" hidden="1" customHeight="1" x14ac:dyDescent="0.3">
      <c r="B37" s="30">
        <f t="shared" si="4"/>
        <v>45077</v>
      </c>
      <c r="C37" s="35"/>
      <c r="D37" s="43"/>
      <c r="E37" s="41">
        <v>0</v>
      </c>
      <c r="F37" s="23">
        <f t="shared" si="7"/>
        <v>0</v>
      </c>
      <c r="G37" s="23">
        <f t="shared" si="3"/>
        <v>0</v>
      </c>
      <c r="H37" s="39"/>
      <c r="I37" s="42">
        <f t="shared" si="5"/>
        <v>0</v>
      </c>
    </row>
    <row r="38" spans="1:9" s="33" customFormat="1" ht="15" hidden="1" customHeight="1" x14ac:dyDescent="0.3">
      <c r="B38" s="30">
        <f t="shared" si="4"/>
        <v>45107</v>
      </c>
      <c r="C38" s="35"/>
      <c r="D38" s="53"/>
      <c r="E38" s="41">
        <f t="shared" si="1"/>
        <v>0</v>
      </c>
      <c r="F38" s="23">
        <f t="shared" si="7"/>
        <v>0</v>
      </c>
      <c r="G38" s="23">
        <f t="shared" si="3"/>
        <v>0</v>
      </c>
      <c r="H38" s="39"/>
      <c r="I38" s="42">
        <f t="shared" si="5"/>
        <v>0</v>
      </c>
    </row>
    <row r="39" spans="1:9" s="33" customFormat="1" ht="15" hidden="1" customHeight="1" x14ac:dyDescent="0.3">
      <c r="B39" s="30">
        <f t="shared" si="4"/>
        <v>45138</v>
      </c>
      <c r="C39" s="35"/>
      <c r="D39" s="53"/>
      <c r="E39" s="41"/>
      <c r="F39" s="23">
        <f t="shared" si="7"/>
        <v>0</v>
      </c>
      <c r="G39" s="23">
        <f t="shared" si="3"/>
        <v>0</v>
      </c>
      <c r="H39" s="39"/>
      <c r="I39" s="42">
        <f t="shared" si="5"/>
        <v>0</v>
      </c>
    </row>
    <row r="40" spans="1:9" s="33" customFormat="1" ht="15" hidden="1" customHeight="1" x14ac:dyDescent="0.3">
      <c r="B40" s="30">
        <f t="shared" si="4"/>
        <v>45169</v>
      </c>
      <c r="C40" s="35"/>
      <c r="D40" s="53"/>
      <c r="E40" s="41"/>
      <c r="F40" s="23">
        <f t="shared" si="7"/>
        <v>0</v>
      </c>
      <c r="G40" s="23">
        <f t="shared" si="3"/>
        <v>0</v>
      </c>
      <c r="H40" s="39"/>
      <c r="I40" s="42">
        <f t="shared" si="5"/>
        <v>0</v>
      </c>
    </row>
    <row r="41" spans="1:9" s="33" customFormat="1" ht="15" hidden="1" customHeight="1" x14ac:dyDescent="0.3">
      <c r="B41" s="30">
        <f t="shared" si="4"/>
        <v>45199</v>
      </c>
      <c r="C41" s="35"/>
      <c r="D41" s="53"/>
      <c r="E41" s="41"/>
      <c r="F41" s="23">
        <f t="shared" si="7"/>
        <v>0</v>
      </c>
      <c r="G41" s="23">
        <f t="shared" si="3"/>
        <v>0</v>
      </c>
      <c r="H41" s="39"/>
      <c r="I41" s="42">
        <f t="shared" si="5"/>
        <v>0</v>
      </c>
    </row>
    <row r="42" spans="1:9" s="33" customFormat="1" ht="15" hidden="1" customHeight="1" x14ac:dyDescent="0.3">
      <c r="B42" s="30">
        <f t="shared" si="4"/>
        <v>45230</v>
      </c>
      <c r="C42" s="35"/>
      <c r="D42" s="53"/>
      <c r="E42" s="41"/>
      <c r="F42" s="23">
        <f t="shared" si="7"/>
        <v>0</v>
      </c>
      <c r="G42" s="23">
        <f t="shared" si="3"/>
        <v>0</v>
      </c>
      <c r="H42" s="39"/>
      <c r="I42" s="42">
        <f t="shared" si="5"/>
        <v>0</v>
      </c>
    </row>
    <row r="43" spans="1:9" s="33" customFormat="1" ht="15" hidden="1" customHeight="1" x14ac:dyDescent="0.3">
      <c r="A43" s="33">
        <v>1</v>
      </c>
      <c r="B43" s="30">
        <f t="shared" si="4"/>
        <v>45260</v>
      </c>
      <c r="C43" s="35"/>
      <c r="D43" s="53"/>
      <c r="E43" s="41"/>
      <c r="F43" s="23">
        <f t="shared" si="7"/>
        <v>0</v>
      </c>
      <c r="G43" s="23">
        <f t="shared" si="3"/>
        <v>0</v>
      </c>
      <c r="H43" s="39"/>
      <c r="I43" s="42">
        <f t="shared" si="5"/>
        <v>0</v>
      </c>
    </row>
    <row r="44" spans="1:9" s="29" customFormat="1" ht="15" hidden="1" customHeight="1" x14ac:dyDescent="0.3">
      <c r="A44" s="29">
        <v>2</v>
      </c>
      <c r="B44" s="26">
        <f t="shared" si="4"/>
        <v>45291</v>
      </c>
      <c r="C44" s="46"/>
      <c r="D44" s="54">
        <f>C44</f>
        <v>0</v>
      </c>
      <c r="E44" s="55"/>
      <c r="F44" s="28">
        <f>D44</f>
        <v>0</v>
      </c>
      <c r="G44" s="28">
        <f t="shared" si="3"/>
        <v>0</v>
      </c>
      <c r="H44" s="49"/>
      <c r="I44" s="50">
        <f t="shared" si="5"/>
        <v>0</v>
      </c>
    </row>
    <row r="45" spans="1:9" s="33" customFormat="1" ht="15" hidden="1" customHeight="1" x14ac:dyDescent="0.3">
      <c r="B45" s="30">
        <v>45688</v>
      </c>
      <c r="C45" s="35"/>
      <c r="D45" s="53"/>
      <c r="E45" s="41"/>
      <c r="F45" s="23">
        <f t="shared" si="7"/>
        <v>0</v>
      </c>
      <c r="G45" s="23">
        <f t="shared" si="3"/>
        <v>0</v>
      </c>
      <c r="H45" s="39"/>
      <c r="I45" s="42">
        <f t="shared" si="5"/>
        <v>0</v>
      </c>
    </row>
    <row r="46" spans="1:9" s="33" customFormat="1" ht="15" hidden="1" customHeight="1" x14ac:dyDescent="0.3">
      <c r="B46" s="30">
        <f t="shared" si="4"/>
        <v>45716</v>
      </c>
      <c r="C46" s="35"/>
      <c r="D46" s="53"/>
      <c r="E46" s="41"/>
      <c r="F46" s="23">
        <f t="shared" si="7"/>
        <v>0</v>
      </c>
      <c r="G46" s="23">
        <f t="shared" si="3"/>
        <v>0</v>
      </c>
      <c r="H46" s="39"/>
      <c r="I46" s="42">
        <f t="shared" si="5"/>
        <v>0</v>
      </c>
    </row>
    <row r="47" spans="1:9" s="33" customFormat="1" ht="15" hidden="1" customHeight="1" x14ac:dyDescent="0.3">
      <c r="B47" s="30">
        <f t="shared" si="4"/>
        <v>45747</v>
      </c>
      <c r="C47" s="35"/>
      <c r="D47" s="53"/>
      <c r="E47" s="41"/>
      <c r="F47" s="23">
        <f t="shared" si="7"/>
        <v>0</v>
      </c>
      <c r="G47" s="23">
        <f t="shared" si="3"/>
        <v>0</v>
      </c>
      <c r="H47" s="39"/>
      <c r="I47" s="42">
        <f t="shared" si="5"/>
        <v>0</v>
      </c>
    </row>
    <row r="48" spans="1:9" s="33" customFormat="1" ht="15" hidden="1" customHeight="1" x14ac:dyDescent="0.3">
      <c r="B48" s="30">
        <f t="shared" si="4"/>
        <v>45777</v>
      </c>
      <c r="C48" s="35"/>
      <c r="D48" s="53"/>
      <c r="E48" s="41"/>
      <c r="F48" s="23">
        <f>C48</f>
        <v>0</v>
      </c>
      <c r="G48" s="23">
        <f t="shared" si="3"/>
        <v>0</v>
      </c>
      <c r="H48" s="39"/>
      <c r="I48" s="42">
        <f t="shared" si="5"/>
        <v>0</v>
      </c>
    </row>
    <row r="49" spans="1:9" s="33" customFormat="1" ht="15" customHeight="1" x14ac:dyDescent="0.3">
      <c r="A49" s="33">
        <v>1</v>
      </c>
      <c r="B49" s="30">
        <f t="shared" si="4"/>
        <v>45808</v>
      </c>
      <c r="C49" s="35"/>
      <c r="D49" s="53"/>
      <c r="E49" s="41"/>
      <c r="F49" s="23">
        <f>F48-E49</f>
        <v>0</v>
      </c>
      <c r="G49" s="23">
        <f t="shared" si="3"/>
        <v>0</v>
      </c>
      <c r="H49" s="39"/>
      <c r="I49" s="42">
        <f t="shared" si="5"/>
        <v>0</v>
      </c>
    </row>
    <row r="50" spans="1:9" s="33" customFormat="1" ht="15" customHeight="1" x14ac:dyDescent="0.3">
      <c r="A50" s="33">
        <f t="shared" ref="A50:A113" si="8">A49+1</f>
        <v>2</v>
      </c>
      <c r="B50" s="30">
        <f t="shared" si="4"/>
        <v>45838</v>
      </c>
      <c r="C50" s="35">
        <f>E4</f>
        <v>6415352</v>
      </c>
      <c r="D50" s="53"/>
      <c r="E50" s="41">
        <f>E49</f>
        <v>0</v>
      </c>
      <c r="F50" s="23">
        <f t="shared" ref="F50" si="9">F49-E50+C49</f>
        <v>0</v>
      </c>
      <c r="G50" s="23">
        <f t="shared" si="3"/>
        <v>0</v>
      </c>
      <c r="H50" s="39"/>
      <c r="I50" s="42">
        <f t="shared" si="5"/>
        <v>0</v>
      </c>
    </row>
    <row r="51" spans="1:9" s="33" customFormat="1" ht="15" customHeight="1" x14ac:dyDescent="0.3">
      <c r="A51" s="33">
        <f t="shared" si="8"/>
        <v>3</v>
      </c>
      <c r="B51" s="30">
        <f t="shared" si="4"/>
        <v>45869</v>
      </c>
      <c r="C51" s="35"/>
      <c r="D51" s="53"/>
      <c r="E51" s="41">
        <f>E4/142</f>
        <v>45178.535211267605</v>
      </c>
      <c r="F51" s="23">
        <f>F50-E51+C50</f>
        <v>6370173.4647887321</v>
      </c>
      <c r="G51" s="23">
        <f>C50*(B51-B50)*E8/360</f>
        <v>45133.783362222217</v>
      </c>
      <c r="H51" s="39"/>
      <c r="I51" s="42">
        <f t="shared" si="5"/>
        <v>90312.318573489814</v>
      </c>
    </row>
    <row r="52" spans="1:9" s="33" customFormat="1" ht="15" customHeight="1" x14ac:dyDescent="0.3">
      <c r="A52" s="33">
        <f t="shared" si="8"/>
        <v>4</v>
      </c>
      <c r="B52" s="30">
        <f t="shared" si="4"/>
        <v>45900</v>
      </c>
      <c r="C52" s="35"/>
      <c r="D52" s="53"/>
      <c r="E52" s="41">
        <f t="shared" ref="E52:E115" si="10">E51</f>
        <v>45178.535211267605</v>
      </c>
      <c r="F52" s="23">
        <f t="shared" ref="F52:F115" si="11">F51-E52+C51</f>
        <v>6324994.9295774642</v>
      </c>
      <c r="G52" s="23">
        <f>(B52-B51)*$E$8*F51/360</f>
        <v>44815.939817417835</v>
      </c>
      <c r="H52" s="39"/>
      <c r="I52" s="42">
        <f t="shared" si="5"/>
        <v>89994.47502868544</v>
      </c>
    </row>
    <row r="53" spans="1:9" s="33" customFormat="1" ht="15" customHeight="1" x14ac:dyDescent="0.3">
      <c r="A53" s="33">
        <f t="shared" si="8"/>
        <v>5</v>
      </c>
      <c r="B53" s="30">
        <f t="shared" si="4"/>
        <v>45930</v>
      </c>
      <c r="C53" s="35"/>
      <c r="D53" s="53"/>
      <c r="E53" s="41">
        <f t="shared" si="10"/>
        <v>45178.535211267605</v>
      </c>
      <c r="F53" s="23">
        <f t="shared" si="11"/>
        <v>6279816.3943661964</v>
      </c>
      <c r="G53" s="23">
        <f t="shared" si="3"/>
        <v>43062.673812206558</v>
      </c>
      <c r="H53" s="39"/>
      <c r="I53" s="42">
        <f t="shared" si="5"/>
        <v>88241.209023474163</v>
      </c>
    </row>
    <row r="54" spans="1:9" s="33" customFormat="1" ht="15" customHeight="1" x14ac:dyDescent="0.3">
      <c r="A54" s="33">
        <f t="shared" si="8"/>
        <v>6</v>
      </c>
      <c r="B54" s="30">
        <f t="shared" si="4"/>
        <v>45961</v>
      </c>
      <c r="C54" s="53"/>
      <c r="D54" s="53"/>
      <c r="E54" s="41">
        <f t="shared" si="10"/>
        <v>45178.535211267605</v>
      </c>
      <c r="F54" s="23">
        <f t="shared" si="11"/>
        <v>6234637.8591549285</v>
      </c>
      <c r="G54" s="23">
        <f t="shared" si="3"/>
        <v>44180.252727809064</v>
      </c>
      <c r="H54" s="39"/>
      <c r="I54" s="42">
        <f t="shared" si="5"/>
        <v>89358.787939076661</v>
      </c>
    </row>
    <row r="55" spans="1:9" s="33" customFormat="1" ht="15" customHeight="1" x14ac:dyDescent="0.3">
      <c r="A55" s="33">
        <f t="shared" si="8"/>
        <v>7</v>
      </c>
      <c r="B55" s="30">
        <f t="shared" si="4"/>
        <v>45991</v>
      </c>
      <c r="C55" s="53"/>
      <c r="D55" s="53"/>
      <c r="E55" s="41">
        <f t="shared" si="10"/>
        <v>45178.535211267605</v>
      </c>
      <c r="F55" s="23">
        <f t="shared" si="11"/>
        <v>6189459.3239436606</v>
      </c>
      <c r="G55" s="23">
        <f t="shared" si="3"/>
        <v>42447.492757746462</v>
      </c>
      <c r="H55" s="39"/>
      <c r="I55" s="42">
        <f t="shared" si="5"/>
        <v>87626.027969014074</v>
      </c>
    </row>
    <row r="56" spans="1:9" s="29" customFormat="1" ht="15" customHeight="1" x14ac:dyDescent="0.3">
      <c r="A56" s="29">
        <f t="shared" si="8"/>
        <v>8</v>
      </c>
      <c r="B56" s="26">
        <f t="shared" si="4"/>
        <v>46022</v>
      </c>
      <c r="C56" s="54"/>
      <c r="D56" s="54"/>
      <c r="E56" s="55">
        <f t="shared" si="10"/>
        <v>45178.535211267605</v>
      </c>
      <c r="F56" s="28">
        <f t="shared" si="11"/>
        <v>6144280.7887323927</v>
      </c>
      <c r="G56" s="28">
        <f t="shared" si="3"/>
        <v>43544.5656382003</v>
      </c>
      <c r="H56" s="49"/>
      <c r="I56" s="50">
        <f t="shared" si="5"/>
        <v>88723.100849467912</v>
      </c>
    </row>
    <row r="57" spans="1:9" s="33" customFormat="1" ht="15" customHeight="1" x14ac:dyDescent="0.3">
      <c r="A57" s="33">
        <f t="shared" si="8"/>
        <v>9</v>
      </c>
      <c r="B57" s="30">
        <f t="shared" si="4"/>
        <v>46053</v>
      </c>
      <c r="C57" s="53"/>
      <c r="D57" s="53"/>
      <c r="E57" s="41">
        <f t="shared" si="10"/>
        <v>45178.535211267605</v>
      </c>
      <c r="F57" s="23">
        <f t="shared" si="11"/>
        <v>6099102.2535211248</v>
      </c>
      <c r="G57" s="23">
        <f t="shared" si="3"/>
        <v>43226.722093395918</v>
      </c>
      <c r="H57" s="39"/>
      <c r="I57" s="42">
        <f t="shared" si="5"/>
        <v>88405.257304663523</v>
      </c>
    </row>
    <row r="58" spans="1:9" s="33" customFormat="1" ht="15" customHeight="1" x14ac:dyDescent="0.3">
      <c r="A58" s="33">
        <f t="shared" si="8"/>
        <v>10</v>
      </c>
      <c r="B58" s="30">
        <f t="shared" si="4"/>
        <v>46081</v>
      </c>
      <c r="C58" s="53"/>
      <c r="D58" s="53"/>
      <c r="E58" s="41">
        <f t="shared" si="10"/>
        <v>45178.535211267605</v>
      </c>
      <c r="F58" s="23">
        <f t="shared" si="11"/>
        <v>6053923.718309857</v>
      </c>
      <c r="G58" s="23">
        <f t="shared" si="3"/>
        <v>38756.406430985902</v>
      </c>
      <c r="H58" s="39"/>
      <c r="I58" s="42">
        <f t="shared" si="5"/>
        <v>83934.941642253514</v>
      </c>
    </row>
    <row r="59" spans="1:9" s="33" customFormat="1" ht="15" customHeight="1" x14ac:dyDescent="0.3">
      <c r="A59" s="33">
        <f t="shared" si="8"/>
        <v>11</v>
      </c>
      <c r="B59" s="30">
        <f t="shared" si="4"/>
        <v>46112</v>
      </c>
      <c r="C59" s="53"/>
      <c r="D59" s="53"/>
      <c r="E59" s="41">
        <f t="shared" si="10"/>
        <v>45178.535211267605</v>
      </c>
      <c r="F59" s="23">
        <f t="shared" si="11"/>
        <v>6008745.1830985891</v>
      </c>
      <c r="G59" s="23">
        <f t="shared" si="3"/>
        <v>42591.035003787147</v>
      </c>
      <c r="H59" s="39"/>
      <c r="I59" s="42">
        <f t="shared" si="5"/>
        <v>87769.570215054759</v>
      </c>
    </row>
    <row r="60" spans="1:9" s="33" customFormat="1" ht="15" customHeight="1" x14ac:dyDescent="0.3">
      <c r="A60" s="33">
        <f t="shared" si="8"/>
        <v>12</v>
      </c>
      <c r="B60" s="30">
        <f t="shared" si="4"/>
        <v>46142</v>
      </c>
      <c r="C60" s="53"/>
      <c r="D60" s="53"/>
      <c r="E60" s="41">
        <f t="shared" si="10"/>
        <v>45178.535211267605</v>
      </c>
      <c r="F60" s="23">
        <f t="shared" si="11"/>
        <v>5963566.6478873212</v>
      </c>
      <c r="G60" s="23">
        <f t="shared" si="3"/>
        <v>40909.540121596219</v>
      </c>
      <c r="H60" s="39"/>
      <c r="I60" s="42">
        <f t="shared" si="5"/>
        <v>86088.075332863824</v>
      </c>
    </row>
    <row r="61" spans="1:9" s="33" customFormat="1" ht="15" customHeight="1" x14ac:dyDescent="0.3">
      <c r="A61" s="33">
        <f t="shared" si="8"/>
        <v>13</v>
      </c>
      <c r="B61" s="30">
        <f t="shared" si="4"/>
        <v>46173</v>
      </c>
      <c r="C61" s="53"/>
      <c r="D61" s="53"/>
      <c r="E61" s="41">
        <f t="shared" si="10"/>
        <v>45178.535211267605</v>
      </c>
      <c r="F61" s="23">
        <f t="shared" si="11"/>
        <v>5918388.1126760533</v>
      </c>
      <c r="G61" s="23">
        <f>(B61-B60)*$E$8*F60/360</f>
        <v>41955.347914178383</v>
      </c>
      <c r="H61" s="39"/>
      <c r="I61" s="42">
        <f t="shared" si="5"/>
        <v>87133.88312544598</v>
      </c>
    </row>
    <row r="62" spans="1:9" s="33" customFormat="1" ht="15" customHeight="1" x14ac:dyDescent="0.3">
      <c r="A62" s="33">
        <f t="shared" si="8"/>
        <v>14</v>
      </c>
      <c r="B62" s="30">
        <f t="shared" si="4"/>
        <v>46203</v>
      </c>
      <c r="C62" s="53"/>
      <c r="D62" s="53"/>
      <c r="E62" s="41">
        <f t="shared" si="10"/>
        <v>45178.535211267605</v>
      </c>
      <c r="F62" s="23">
        <f t="shared" si="11"/>
        <v>5873209.5774647854</v>
      </c>
      <c r="G62" s="23">
        <f t="shared" si="3"/>
        <v>40294.359067136123</v>
      </c>
      <c r="H62" s="39"/>
      <c r="I62" s="42">
        <f t="shared" si="5"/>
        <v>85472.894278403721</v>
      </c>
    </row>
    <row r="63" spans="1:9" s="33" customFormat="1" ht="15" customHeight="1" x14ac:dyDescent="0.3">
      <c r="A63" s="33">
        <f t="shared" si="8"/>
        <v>15</v>
      </c>
      <c r="B63" s="30">
        <f t="shared" si="4"/>
        <v>46234</v>
      </c>
      <c r="C63" s="53"/>
      <c r="D63" s="53"/>
      <c r="E63" s="41">
        <f t="shared" si="10"/>
        <v>45178.535211267605</v>
      </c>
      <c r="F63" s="23">
        <f t="shared" si="11"/>
        <v>5828031.0422535175</v>
      </c>
      <c r="G63" s="23">
        <f t="shared" si="3"/>
        <v>41319.660824569612</v>
      </c>
      <c r="H63" s="39"/>
      <c r="I63" s="42">
        <f t="shared" si="5"/>
        <v>86498.196035837216</v>
      </c>
    </row>
    <row r="64" spans="1:9" s="33" customFormat="1" ht="15" customHeight="1" x14ac:dyDescent="0.3">
      <c r="A64" s="33">
        <f t="shared" si="8"/>
        <v>16</v>
      </c>
      <c r="B64" s="30">
        <f t="shared" si="4"/>
        <v>46265</v>
      </c>
      <c r="C64" s="53"/>
      <c r="D64" s="53"/>
      <c r="E64" s="41">
        <f t="shared" si="10"/>
        <v>45178.535211267605</v>
      </c>
      <c r="F64" s="23">
        <f t="shared" si="11"/>
        <v>5782852.5070422497</v>
      </c>
      <c r="G64" s="23">
        <f t="shared" si="3"/>
        <v>41001.81727976523</v>
      </c>
      <c r="H64" s="39"/>
      <c r="I64" s="42">
        <f t="shared" si="5"/>
        <v>86180.352491032827</v>
      </c>
    </row>
    <row r="65" spans="1:9" s="33" customFormat="1" ht="15" customHeight="1" x14ac:dyDescent="0.3">
      <c r="A65" s="33">
        <f t="shared" si="8"/>
        <v>17</v>
      </c>
      <c r="B65" s="30">
        <f t="shared" si="4"/>
        <v>46295</v>
      </c>
      <c r="C65" s="53"/>
      <c r="D65" s="53"/>
      <c r="E65" s="41">
        <f t="shared" si="10"/>
        <v>45178.535211267605</v>
      </c>
      <c r="F65" s="23">
        <f t="shared" si="11"/>
        <v>5737673.9718309818</v>
      </c>
      <c r="G65" s="23">
        <f t="shared" si="3"/>
        <v>39371.587485445976</v>
      </c>
      <c r="H65" s="39"/>
      <c r="I65" s="42">
        <f t="shared" si="5"/>
        <v>84550.122696713574</v>
      </c>
    </row>
    <row r="66" spans="1:9" s="33" customFormat="1" ht="15" customHeight="1" x14ac:dyDescent="0.3">
      <c r="A66" s="33">
        <f t="shared" si="8"/>
        <v>18</v>
      </c>
      <c r="B66" s="30">
        <f t="shared" si="4"/>
        <v>46326</v>
      </c>
      <c r="C66" s="53"/>
      <c r="D66" s="53"/>
      <c r="E66" s="41">
        <f t="shared" si="10"/>
        <v>45178.535211267605</v>
      </c>
      <c r="F66" s="23">
        <f t="shared" si="11"/>
        <v>5692495.4366197139</v>
      </c>
      <c r="G66" s="23">
        <f t="shared" si="3"/>
        <v>40366.130190156466</v>
      </c>
      <c r="H66" s="39"/>
      <c r="I66" s="42">
        <f t="shared" si="5"/>
        <v>85544.665401424078</v>
      </c>
    </row>
    <row r="67" spans="1:9" s="33" customFormat="1" ht="15" customHeight="1" x14ac:dyDescent="0.3">
      <c r="A67" s="33">
        <f t="shared" si="8"/>
        <v>19</v>
      </c>
      <c r="B67" s="30">
        <f t="shared" si="4"/>
        <v>46356</v>
      </c>
      <c r="C67" s="53"/>
      <c r="D67" s="53"/>
      <c r="E67" s="41">
        <f t="shared" si="10"/>
        <v>45178.535211267605</v>
      </c>
      <c r="F67" s="23">
        <f t="shared" si="11"/>
        <v>5647316.901408446</v>
      </c>
      <c r="G67" s="23">
        <f t="shared" si="3"/>
        <v>38756.40643098588</v>
      </c>
      <c r="H67" s="39"/>
      <c r="I67" s="42">
        <f t="shared" si="5"/>
        <v>83934.941642253485</v>
      </c>
    </row>
    <row r="68" spans="1:9" s="29" customFormat="1" ht="15" customHeight="1" x14ac:dyDescent="0.3">
      <c r="A68" s="29">
        <f t="shared" si="8"/>
        <v>20</v>
      </c>
      <c r="B68" s="26">
        <f t="shared" si="4"/>
        <v>46387</v>
      </c>
      <c r="C68" s="54"/>
      <c r="D68" s="54"/>
      <c r="E68" s="55">
        <f t="shared" si="10"/>
        <v>45178.535211267605</v>
      </c>
      <c r="F68" s="28">
        <f t="shared" si="11"/>
        <v>5602138.3661971781</v>
      </c>
      <c r="G68" s="28">
        <f t="shared" si="3"/>
        <v>39730.443100547694</v>
      </c>
      <c r="H68" s="49"/>
      <c r="I68" s="50">
        <f t="shared" si="5"/>
        <v>84908.978311815299</v>
      </c>
    </row>
    <row r="69" spans="1:9" s="33" customFormat="1" ht="15" customHeight="1" x14ac:dyDescent="0.3">
      <c r="A69" s="33">
        <f t="shared" si="8"/>
        <v>21</v>
      </c>
      <c r="B69" s="30">
        <f t="shared" si="4"/>
        <v>46418</v>
      </c>
      <c r="C69" s="53"/>
      <c r="D69" s="53"/>
      <c r="E69" s="41">
        <f t="shared" si="10"/>
        <v>45178.535211267605</v>
      </c>
      <c r="F69" s="23">
        <f t="shared" si="11"/>
        <v>5556959.8309859103</v>
      </c>
      <c r="G69" s="23">
        <f t="shared" si="3"/>
        <v>39412.599555743313</v>
      </c>
      <c r="H69" s="39"/>
      <c r="I69" s="42">
        <f t="shared" si="5"/>
        <v>84591.134767010924</v>
      </c>
    </row>
    <row r="70" spans="1:9" s="33" customFormat="1" ht="15" customHeight="1" x14ac:dyDescent="0.3">
      <c r="A70" s="33">
        <f t="shared" si="8"/>
        <v>22</v>
      </c>
      <c r="B70" s="30">
        <f t="shared" si="4"/>
        <v>46446</v>
      </c>
      <c r="C70" s="53"/>
      <c r="D70" s="53"/>
      <c r="E70" s="41">
        <f t="shared" si="10"/>
        <v>45178.535211267605</v>
      </c>
      <c r="F70" s="23">
        <f t="shared" si="11"/>
        <v>5511781.2957746424</v>
      </c>
      <c r="G70" s="23">
        <f t="shared" si="3"/>
        <v>35311.392526009353</v>
      </c>
      <c r="H70" s="39"/>
      <c r="I70" s="42">
        <f t="shared" si="5"/>
        <v>80489.927737276957</v>
      </c>
    </row>
    <row r="71" spans="1:9" s="33" customFormat="1" ht="15" customHeight="1" x14ac:dyDescent="0.3">
      <c r="A71" s="33">
        <f t="shared" si="8"/>
        <v>23</v>
      </c>
      <c r="B71" s="30">
        <f t="shared" si="4"/>
        <v>46477</v>
      </c>
      <c r="C71" s="53"/>
      <c r="D71" s="53"/>
      <c r="E71" s="41">
        <f t="shared" si="10"/>
        <v>45178.535211267605</v>
      </c>
      <c r="F71" s="23">
        <f t="shared" si="11"/>
        <v>5466602.7605633745</v>
      </c>
      <c r="G71" s="23">
        <f t="shared" si="3"/>
        <v>38776.912466134541</v>
      </c>
      <c r="H71" s="39"/>
      <c r="I71" s="42">
        <f t="shared" si="5"/>
        <v>83955.447677402146</v>
      </c>
    </row>
    <row r="72" spans="1:9" s="33" customFormat="1" ht="15" customHeight="1" x14ac:dyDescent="0.3">
      <c r="A72" s="33">
        <f t="shared" si="8"/>
        <v>24</v>
      </c>
      <c r="B72" s="30">
        <f t="shared" si="4"/>
        <v>46507</v>
      </c>
      <c r="C72" s="30"/>
      <c r="D72" s="30"/>
      <c r="E72" s="41">
        <f t="shared" si="10"/>
        <v>45178.535211267605</v>
      </c>
      <c r="F72" s="23">
        <f t="shared" si="11"/>
        <v>5421424.2253521066</v>
      </c>
      <c r="G72" s="23">
        <f t="shared" si="3"/>
        <v>37218.453794835637</v>
      </c>
      <c r="H72" s="39"/>
      <c r="I72" s="42">
        <f t="shared" si="5"/>
        <v>82396.989006103249</v>
      </c>
    </row>
    <row r="73" spans="1:9" s="33" customFormat="1" ht="15" customHeight="1" x14ac:dyDescent="0.3">
      <c r="A73" s="33">
        <f t="shared" si="8"/>
        <v>25</v>
      </c>
      <c r="B73" s="30">
        <f t="shared" si="4"/>
        <v>46538</v>
      </c>
      <c r="C73" s="30"/>
      <c r="D73" s="30"/>
      <c r="E73" s="41">
        <f t="shared" si="10"/>
        <v>45178.535211267605</v>
      </c>
      <c r="F73" s="23">
        <f t="shared" si="11"/>
        <v>5376245.6901408387</v>
      </c>
      <c r="G73" s="23">
        <f t="shared" si="3"/>
        <v>38141.225376525777</v>
      </c>
      <c r="H73" s="39"/>
      <c r="I73" s="42">
        <f t="shared" si="5"/>
        <v>83319.760587793382</v>
      </c>
    </row>
    <row r="74" spans="1:9" s="33" customFormat="1" ht="15" customHeight="1" x14ac:dyDescent="0.3">
      <c r="A74" s="33">
        <f t="shared" si="8"/>
        <v>26</v>
      </c>
      <c r="B74" s="30">
        <f t="shared" si="4"/>
        <v>46568</v>
      </c>
      <c r="C74" s="30"/>
      <c r="D74" s="30"/>
      <c r="E74" s="41">
        <f t="shared" si="10"/>
        <v>45178.535211267605</v>
      </c>
      <c r="F74" s="23">
        <f t="shared" si="11"/>
        <v>5331067.1549295709</v>
      </c>
      <c r="G74" s="23">
        <f t="shared" si="3"/>
        <v>36603.272740375542</v>
      </c>
      <c r="H74" s="39"/>
      <c r="I74" s="42">
        <f t="shared" si="5"/>
        <v>81781.807951643146</v>
      </c>
    </row>
    <row r="75" spans="1:9" s="33" customFormat="1" ht="15" customHeight="1" x14ac:dyDescent="0.3">
      <c r="A75" s="33">
        <f t="shared" si="8"/>
        <v>27</v>
      </c>
      <c r="B75" s="30">
        <f t="shared" si="4"/>
        <v>46599</v>
      </c>
      <c r="C75" s="30"/>
      <c r="D75" s="30"/>
      <c r="E75" s="41">
        <f t="shared" si="10"/>
        <v>45178.535211267605</v>
      </c>
      <c r="F75" s="23">
        <f t="shared" si="11"/>
        <v>5285888.619718303</v>
      </c>
      <c r="G75" s="23">
        <f t="shared" si="3"/>
        <v>37505.538286917013</v>
      </c>
      <c r="H75" s="39"/>
      <c r="I75" s="42">
        <f t="shared" si="5"/>
        <v>82684.073498184618</v>
      </c>
    </row>
    <row r="76" spans="1:9" s="33" customFormat="1" ht="15" customHeight="1" x14ac:dyDescent="0.3">
      <c r="A76" s="33">
        <f t="shared" si="8"/>
        <v>28</v>
      </c>
      <c r="B76" s="30">
        <f t="shared" si="4"/>
        <v>46630</v>
      </c>
      <c r="C76" s="30"/>
      <c r="D76" s="30"/>
      <c r="E76" s="41">
        <f t="shared" si="10"/>
        <v>45178.535211267605</v>
      </c>
      <c r="F76" s="23">
        <f t="shared" si="11"/>
        <v>5240710.0845070351</v>
      </c>
      <c r="G76" s="23">
        <f t="shared" si="3"/>
        <v>37187.694742112624</v>
      </c>
      <c r="H76" s="39"/>
      <c r="I76" s="42">
        <f t="shared" si="5"/>
        <v>82366.229953380229</v>
      </c>
    </row>
    <row r="77" spans="1:9" s="33" customFormat="1" ht="15" customHeight="1" x14ac:dyDescent="0.3">
      <c r="A77" s="33">
        <f t="shared" si="8"/>
        <v>29</v>
      </c>
      <c r="B77" s="30">
        <f t="shared" si="4"/>
        <v>46660</v>
      </c>
      <c r="C77" s="30"/>
      <c r="D77" s="30"/>
      <c r="E77" s="41">
        <f t="shared" si="10"/>
        <v>45178.535211267605</v>
      </c>
      <c r="F77" s="23">
        <f t="shared" si="11"/>
        <v>5195531.5492957672</v>
      </c>
      <c r="G77" s="23">
        <f t="shared" si="3"/>
        <v>35680.501158685394</v>
      </c>
      <c r="H77" s="39"/>
      <c r="I77" s="42">
        <f t="shared" si="5"/>
        <v>80859.036369952999</v>
      </c>
    </row>
    <row r="78" spans="1:9" s="33" customFormat="1" ht="15" customHeight="1" x14ac:dyDescent="0.3">
      <c r="A78" s="33">
        <f t="shared" si="8"/>
        <v>30</v>
      </c>
      <c r="B78" s="30">
        <f t="shared" si="4"/>
        <v>46691</v>
      </c>
      <c r="C78" s="30"/>
      <c r="D78" s="30"/>
      <c r="E78" s="41">
        <f t="shared" si="10"/>
        <v>45178.535211267605</v>
      </c>
      <c r="F78" s="23">
        <f t="shared" si="11"/>
        <v>5150353.0140844993</v>
      </c>
      <c r="G78" s="23">
        <f t="shared" si="3"/>
        <v>36552.00765250386</v>
      </c>
      <c r="H78" s="39"/>
      <c r="I78" s="42">
        <f t="shared" si="5"/>
        <v>81730.542863771465</v>
      </c>
    </row>
    <row r="79" spans="1:9" s="33" customFormat="1" ht="15" customHeight="1" x14ac:dyDescent="0.3">
      <c r="A79" s="33">
        <f t="shared" si="8"/>
        <v>31</v>
      </c>
      <c r="B79" s="30">
        <f t="shared" si="4"/>
        <v>46721</v>
      </c>
      <c r="C79" s="30"/>
      <c r="D79" s="30"/>
      <c r="E79" s="41">
        <f t="shared" si="10"/>
        <v>45178.535211267605</v>
      </c>
      <c r="F79" s="23">
        <f t="shared" si="11"/>
        <v>5105174.4788732314</v>
      </c>
      <c r="G79" s="23">
        <f t="shared" si="3"/>
        <v>35065.320104225299</v>
      </c>
      <c r="H79" s="39"/>
      <c r="I79" s="42">
        <f t="shared" si="5"/>
        <v>80243.855315492896</v>
      </c>
    </row>
    <row r="80" spans="1:9" s="29" customFormat="1" ht="15" customHeight="1" x14ac:dyDescent="0.3">
      <c r="A80" s="29">
        <f t="shared" si="8"/>
        <v>32</v>
      </c>
      <c r="B80" s="26">
        <f t="shared" si="4"/>
        <v>46752</v>
      </c>
      <c r="C80" s="26"/>
      <c r="D80" s="26"/>
      <c r="E80" s="55">
        <f t="shared" si="10"/>
        <v>45178.535211267605</v>
      </c>
      <c r="F80" s="28">
        <f t="shared" si="11"/>
        <v>5059995.9436619636</v>
      </c>
      <c r="G80" s="28">
        <f t="shared" si="3"/>
        <v>35916.320562895089</v>
      </c>
      <c r="H80" s="49"/>
      <c r="I80" s="50">
        <f t="shared" si="5"/>
        <v>81094.855774162686</v>
      </c>
    </row>
    <row r="81" spans="1:9" s="33" customFormat="1" ht="15" customHeight="1" x14ac:dyDescent="0.3">
      <c r="A81" s="33">
        <f t="shared" si="8"/>
        <v>33</v>
      </c>
      <c r="B81" s="30">
        <f t="shared" si="4"/>
        <v>46783</v>
      </c>
      <c r="C81" s="30"/>
      <c r="D81" s="30"/>
      <c r="E81" s="41">
        <f t="shared" si="10"/>
        <v>45178.535211267605</v>
      </c>
      <c r="F81" s="23">
        <f t="shared" si="11"/>
        <v>5014817.4084506957</v>
      </c>
      <c r="G81" s="23">
        <f t="shared" si="3"/>
        <v>35598.477018090707</v>
      </c>
      <c r="H81" s="39"/>
      <c r="I81" s="42">
        <f t="shared" si="5"/>
        <v>80777.012229358312</v>
      </c>
    </row>
    <row r="82" spans="1:9" s="33" customFormat="1" ht="15" customHeight="1" x14ac:dyDescent="0.3">
      <c r="A82" s="33">
        <f t="shared" si="8"/>
        <v>34</v>
      </c>
      <c r="B82" s="30">
        <f t="shared" si="4"/>
        <v>46812</v>
      </c>
      <c r="C82" s="30"/>
      <c r="D82" s="30"/>
      <c r="E82" s="41">
        <f t="shared" si="10"/>
        <v>45178.535211267605</v>
      </c>
      <c r="F82" s="23">
        <f t="shared" si="11"/>
        <v>4969638.8732394278</v>
      </c>
      <c r="G82" s="23">
        <f t="shared" ref="G82:G134" si="12">(B82-B81)*$E$8*F81/360</f>
        <v>33004.463571783985</v>
      </c>
      <c r="H82" s="39"/>
      <c r="I82" s="42">
        <f t="shared" si="5"/>
        <v>78182.998783051589</v>
      </c>
    </row>
    <row r="83" spans="1:9" s="33" customFormat="1" ht="15" customHeight="1" x14ac:dyDescent="0.3">
      <c r="A83" s="33">
        <f t="shared" si="8"/>
        <v>35</v>
      </c>
      <c r="B83" s="30">
        <f t="shared" ref="B83:B146" si="13">EOMONTH(B82,1)</f>
        <v>46843</v>
      </c>
      <c r="C83" s="30"/>
      <c r="D83" s="30"/>
      <c r="E83" s="41">
        <f t="shared" si="10"/>
        <v>45178.535211267605</v>
      </c>
      <c r="F83" s="23">
        <f t="shared" si="11"/>
        <v>4924460.3380281599</v>
      </c>
      <c r="G83" s="23">
        <f t="shared" si="12"/>
        <v>34962.789928481936</v>
      </c>
      <c r="H83" s="39"/>
      <c r="I83" s="42">
        <f t="shared" si="5"/>
        <v>80141.325139749533</v>
      </c>
    </row>
    <row r="84" spans="1:9" s="33" customFormat="1" ht="15" customHeight="1" x14ac:dyDescent="0.3">
      <c r="A84" s="33">
        <f t="shared" si="8"/>
        <v>36</v>
      </c>
      <c r="B84" s="30">
        <f t="shared" si="13"/>
        <v>46873</v>
      </c>
      <c r="C84" s="30"/>
      <c r="D84" s="30"/>
      <c r="E84" s="41">
        <f t="shared" si="10"/>
        <v>45178.535211267605</v>
      </c>
      <c r="F84" s="23">
        <f t="shared" si="11"/>
        <v>4879281.802816892</v>
      </c>
      <c r="G84" s="23">
        <f t="shared" si="12"/>
        <v>33527.367468075048</v>
      </c>
      <c r="H84" s="39"/>
      <c r="I84" s="42">
        <f t="shared" ref="I84:I147" si="14">E84+G84</f>
        <v>78705.90267934266</v>
      </c>
    </row>
    <row r="85" spans="1:9" s="33" customFormat="1" ht="15" customHeight="1" x14ac:dyDescent="0.3">
      <c r="A85" s="33">
        <f t="shared" si="8"/>
        <v>37</v>
      </c>
      <c r="B85" s="30">
        <f t="shared" si="13"/>
        <v>46904</v>
      </c>
      <c r="C85" s="30"/>
      <c r="D85" s="30"/>
      <c r="E85" s="41">
        <f t="shared" si="10"/>
        <v>45178.535211267605</v>
      </c>
      <c r="F85" s="23">
        <f t="shared" si="11"/>
        <v>4834103.2676056242</v>
      </c>
      <c r="G85" s="23">
        <f t="shared" si="12"/>
        <v>34327.102838873172</v>
      </c>
      <c r="H85" s="39"/>
      <c r="I85" s="42">
        <f t="shared" si="14"/>
        <v>79505.638050140784</v>
      </c>
    </row>
    <row r="86" spans="1:9" s="33" customFormat="1" ht="15" customHeight="1" x14ac:dyDescent="0.3">
      <c r="A86" s="33">
        <f t="shared" si="8"/>
        <v>38</v>
      </c>
      <c r="B86" s="30">
        <f t="shared" si="13"/>
        <v>46934</v>
      </c>
      <c r="C86" s="30"/>
      <c r="D86" s="30"/>
      <c r="E86" s="41">
        <f t="shared" si="10"/>
        <v>45178.535211267605</v>
      </c>
      <c r="F86" s="23">
        <f t="shared" si="11"/>
        <v>4788924.7323943563</v>
      </c>
      <c r="G86" s="23">
        <f t="shared" si="12"/>
        <v>32912.186413614952</v>
      </c>
      <c r="H86" s="39"/>
      <c r="I86" s="42">
        <f t="shared" si="14"/>
        <v>78090.721624882557</v>
      </c>
    </row>
    <row r="87" spans="1:9" s="33" customFormat="1" ht="15" customHeight="1" x14ac:dyDescent="0.3">
      <c r="A87" s="33">
        <f t="shared" si="8"/>
        <v>39</v>
      </c>
      <c r="B87" s="30">
        <f t="shared" si="13"/>
        <v>46965</v>
      </c>
      <c r="C87" s="30"/>
      <c r="D87" s="30"/>
      <c r="E87" s="41">
        <f t="shared" si="10"/>
        <v>45178.535211267605</v>
      </c>
      <c r="F87" s="23">
        <f t="shared" si="11"/>
        <v>4743746.1971830884</v>
      </c>
      <c r="G87" s="23">
        <f t="shared" si="12"/>
        <v>33691.415749264401</v>
      </c>
      <c r="H87" s="39"/>
      <c r="I87" s="42">
        <f t="shared" si="14"/>
        <v>78869.950960532005</v>
      </c>
    </row>
    <row r="88" spans="1:9" s="33" customFormat="1" ht="15" customHeight="1" x14ac:dyDescent="0.3">
      <c r="A88" s="33">
        <f t="shared" si="8"/>
        <v>40</v>
      </c>
      <c r="B88" s="30">
        <f t="shared" si="13"/>
        <v>46996</v>
      </c>
      <c r="C88" s="30"/>
      <c r="D88" s="30"/>
      <c r="E88" s="41">
        <f t="shared" si="10"/>
        <v>45178.535211267605</v>
      </c>
      <c r="F88" s="23">
        <f t="shared" si="11"/>
        <v>4698567.6619718205</v>
      </c>
      <c r="G88" s="23">
        <f t="shared" si="12"/>
        <v>33373.572204460019</v>
      </c>
      <c r="H88" s="39"/>
      <c r="I88" s="42">
        <f t="shared" si="14"/>
        <v>78552.107415727631</v>
      </c>
    </row>
    <row r="89" spans="1:9" s="33" customFormat="1" ht="15" customHeight="1" x14ac:dyDescent="0.3">
      <c r="A89" s="33">
        <f t="shared" si="8"/>
        <v>41</v>
      </c>
      <c r="B89" s="30">
        <f t="shared" si="13"/>
        <v>47026</v>
      </c>
      <c r="C89" s="30"/>
      <c r="D89" s="30"/>
      <c r="E89" s="41">
        <f t="shared" si="10"/>
        <v>45178.535211267605</v>
      </c>
      <c r="F89" s="23">
        <f t="shared" si="11"/>
        <v>4653389.1267605526</v>
      </c>
      <c r="G89" s="23">
        <f t="shared" si="12"/>
        <v>31989.414831924805</v>
      </c>
      <c r="H89" s="39"/>
      <c r="I89" s="42">
        <f t="shared" si="14"/>
        <v>77167.95004319241</v>
      </c>
    </row>
    <row r="90" spans="1:9" s="33" customFormat="1" ht="15" customHeight="1" x14ac:dyDescent="0.3">
      <c r="A90" s="33">
        <f t="shared" si="8"/>
        <v>42</v>
      </c>
      <c r="B90" s="30">
        <f t="shared" si="13"/>
        <v>47057</v>
      </c>
      <c r="C90" s="30"/>
      <c r="D90" s="30"/>
      <c r="E90" s="41">
        <f t="shared" si="10"/>
        <v>45178.535211267605</v>
      </c>
      <c r="F90" s="23">
        <f t="shared" si="11"/>
        <v>4608210.5915492848</v>
      </c>
      <c r="G90" s="23">
        <f t="shared" si="12"/>
        <v>32737.885114851251</v>
      </c>
      <c r="H90" s="39"/>
      <c r="I90" s="42">
        <f t="shared" si="14"/>
        <v>77916.420326118852</v>
      </c>
    </row>
    <row r="91" spans="1:9" s="33" customFormat="1" ht="15" customHeight="1" x14ac:dyDescent="0.3">
      <c r="A91" s="33">
        <f t="shared" si="8"/>
        <v>43</v>
      </c>
      <c r="B91" s="30">
        <f t="shared" si="13"/>
        <v>47087</v>
      </c>
      <c r="C91" s="30"/>
      <c r="D91" s="30"/>
      <c r="E91" s="41">
        <f t="shared" si="10"/>
        <v>45178.535211267605</v>
      </c>
      <c r="F91" s="23">
        <f t="shared" si="11"/>
        <v>4563032.0563380169</v>
      </c>
      <c r="G91" s="23">
        <f t="shared" si="12"/>
        <v>31374.233777464709</v>
      </c>
      <c r="H91" s="39"/>
      <c r="I91" s="42">
        <f t="shared" si="14"/>
        <v>76552.768988732307</v>
      </c>
    </row>
    <row r="92" spans="1:9" s="29" customFormat="1" ht="15" customHeight="1" x14ac:dyDescent="0.3">
      <c r="A92" s="29">
        <f t="shared" si="8"/>
        <v>44</v>
      </c>
      <c r="B92" s="26">
        <f t="shared" si="13"/>
        <v>47118</v>
      </c>
      <c r="C92" s="26"/>
      <c r="D92" s="26"/>
      <c r="E92" s="55">
        <f t="shared" si="10"/>
        <v>45178.535211267605</v>
      </c>
      <c r="F92" s="28">
        <f t="shared" si="11"/>
        <v>4517853.521126749</v>
      </c>
      <c r="G92" s="28">
        <f t="shared" si="12"/>
        <v>32102.198025242484</v>
      </c>
      <c r="H92" s="49"/>
      <c r="I92" s="50">
        <f t="shared" si="14"/>
        <v>77280.733236510088</v>
      </c>
    </row>
    <row r="93" spans="1:9" s="33" customFormat="1" ht="15" customHeight="1" x14ac:dyDescent="0.3">
      <c r="A93" s="33">
        <f t="shared" si="8"/>
        <v>45</v>
      </c>
      <c r="B93" s="30">
        <f t="shared" si="13"/>
        <v>47149</v>
      </c>
      <c r="C93" s="30"/>
      <c r="D93" s="30"/>
      <c r="E93" s="41">
        <f t="shared" si="10"/>
        <v>45178.535211267605</v>
      </c>
      <c r="F93" s="23">
        <f t="shared" si="11"/>
        <v>4472674.9859154811</v>
      </c>
      <c r="G93" s="23">
        <f t="shared" si="12"/>
        <v>31784.354480438102</v>
      </c>
      <c r="H93" s="39"/>
      <c r="I93" s="42">
        <f t="shared" si="14"/>
        <v>76962.889691705699</v>
      </c>
    </row>
    <row r="94" spans="1:9" s="33" customFormat="1" ht="15" customHeight="1" x14ac:dyDescent="0.3">
      <c r="A94" s="33">
        <f t="shared" si="8"/>
        <v>46</v>
      </c>
      <c r="B94" s="30">
        <f t="shared" si="13"/>
        <v>47177</v>
      </c>
      <c r="C94" s="30"/>
      <c r="D94" s="30"/>
      <c r="E94" s="41">
        <f t="shared" si="10"/>
        <v>45178.535211267605</v>
      </c>
      <c r="F94" s="23">
        <f t="shared" si="11"/>
        <v>4427496.4507042132</v>
      </c>
      <c r="G94" s="23">
        <f t="shared" si="12"/>
        <v>28421.364716056265</v>
      </c>
      <c r="H94" s="39"/>
      <c r="I94" s="42">
        <f t="shared" si="14"/>
        <v>73599.899927323873</v>
      </c>
    </row>
    <row r="95" spans="1:9" s="33" customFormat="1" ht="15" customHeight="1" x14ac:dyDescent="0.3">
      <c r="A95" s="33">
        <f t="shared" si="8"/>
        <v>47</v>
      </c>
      <c r="B95" s="30">
        <f t="shared" si="13"/>
        <v>47208</v>
      </c>
      <c r="C95" s="30"/>
      <c r="D95" s="30"/>
      <c r="E95" s="41">
        <f t="shared" si="10"/>
        <v>45178.535211267605</v>
      </c>
      <c r="F95" s="23">
        <f t="shared" si="11"/>
        <v>4382317.9154929454</v>
      </c>
      <c r="G95" s="23">
        <f t="shared" si="12"/>
        <v>31148.667390829331</v>
      </c>
      <c r="H95" s="39"/>
      <c r="I95" s="42">
        <f t="shared" si="14"/>
        <v>76327.202602096935</v>
      </c>
    </row>
    <row r="96" spans="1:9" s="33" customFormat="1" ht="15" customHeight="1" x14ac:dyDescent="0.3">
      <c r="A96" s="33">
        <f t="shared" si="8"/>
        <v>48</v>
      </c>
      <c r="B96" s="30">
        <f t="shared" si="13"/>
        <v>47238</v>
      </c>
      <c r="C96" s="30"/>
      <c r="D96" s="30"/>
      <c r="E96" s="41">
        <f t="shared" si="10"/>
        <v>45178.535211267605</v>
      </c>
      <c r="F96" s="23">
        <f t="shared" si="11"/>
        <v>4337139.3802816775</v>
      </c>
      <c r="G96" s="23">
        <f t="shared" si="12"/>
        <v>29836.281141314463</v>
      </c>
      <c r="H96" s="39"/>
      <c r="I96" s="42">
        <f t="shared" si="14"/>
        <v>75014.816352582071</v>
      </c>
    </row>
    <row r="97" spans="1:9" s="33" customFormat="1" ht="15" customHeight="1" x14ac:dyDescent="0.3">
      <c r="A97" s="33">
        <f t="shared" si="8"/>
        <v>49</v>
      </c>
      <c r="B97" s="30">
        <f t="shared" si="13"/>
        <v>47269</v>
      </c>
      <c r="C97" s="30"/>
      <c r="D97" s="30"/>
      <c r="E97" s="41">
        <f t="shared" si="10"/>
        <v>45178.535211267605</v>
      </c>
      <c r="F97" s="23">
        <f t="shared" si="11"/>
        <v>4291960.8450704096</v>
      </c>
      <c r="G97" s="23">
        <f t="shared" si="12"/>
        <v>30512.980301220567</v>
      </c>
      <c r="H97" s="39"/>
      <c r="I97" s="42">
        <f t="shared" si="14"/>
        <v>75691.515512488171</v>
      </c>
    </row>
    <row r="98" spans="1:9" s="33" customFormat="1" ht="15" customHeight="1" x14ac:dyDescent="0.3">
      <c r="A98" s="33">
        <f t="shared" si="8"/>
        <v>50</v>
      </c>
      <c r="B98" s="30">
        <f t="shared" si="13"/>
        <v>47299</v>
      </c>
      <c r="C98" s="30"/>
      <c r="D98" s="30"/>
      <c r="E98" s="41">
        <f t="shared" si="10"/>
        <v>45178.535211267605</v>
      </c>
      <c r="F98" s="23">
        <f t="shared" si="11"/>
        <v>4246782.3098591417</v>
      </c>
      <c r="G98" s="23">
        <f t="shared" si="12"/>
        <v>29221.100086854367</v>
      </c>
      <c r="H98" s="39"/>
      <c r="I98" s="42">
        <f t="shared" si="14"/>
        <v>74399.635298121968</v>
      </c>
    </row>
    <row r="99" spans="1:9" s="33" customFormat="1" ht="15" customHeight="1" x14ac:dyDescent="0.3">
      <c r="A99" s="33">
        <f t="shared" si="8"/>
        <v>51</v>
      </c>
      <c r="B99" s="30">
        <f t="shared" si="13"/>
        <v>47330</v>
      </c>
      <c r="C99" s="30"/>
      <c r="D99" s="30"/>
      <c r="E99" s="41">
        <f t="shared" si="10"/>
        <v>45178.535211267605</v>
      </c>
      <c r="F99" s="23">
        <f t="shared" si="11"/>
        <v>4201603.7746478738</v>
      </c>
      <c r="G99" s="23">
        <f t="shared" si="12"/>
        <v>29877.293211611795</v>
      </c>
      <c r="H99" s="39"/>
      <c r="I99" s="42">
        <f t="shared" si="14"/>
        <v>75055.828422879393</v>
      </c>
    </row>
    <row r="100" spans="1:9" s="33" customFormat="1" ht="15" customHeight="1" x14ac:dyDescent="0.3">
      <c r="A100" s="33">
        <f t="shared" si="8"/>
        <v>52</v>
      </c>
      <c r="B100" s="30">
        <f t="shared" si="13"/>
        <v>47361</v>
      </c>
      <c r="C100" s="30"/>
      <c r="D100" s="30"/>
      <c r="E100" s="41">
        <f t="shared" si="10"/>
        <v>45178.535211267605</v>
      </c>
      <c r="F100" s="23">
        <f t="shared" si="11"/>
        <v>4156425.2394366064</v>
      </c>
      <c r="G100" s="23">
        <f t="shared" si="12"/>
        <v>29559.449666807413</v>
      </c>
      <c r="H100" s="39"/>
      <c r="I100" s="42">
        <f t="shared" si="14"/>
        <v>74737.984878075018</v>
      </c>
    </row>
    <row r="101" spans="1:9" s="33" customFormat="1" ht="15" customHeight="1" x14ac:dyDescent="0.3">
      <c r="A101" s="33">
        <f t="shared" si="8"/>
        <v>53</v>
      </c>
      <c r="B101" s="30">
        <f t="shared" si="13"/>
        <v>47391</v>
      </c>
      <c r="C101" s="30"/>
      <c r="D101" s="30"/>
      <c r="E101" s="41">
        <f t="shared" si="10"/>
        <v>45178.535211267605</v>
      </c>
      <c r="F101" s="23">
        <f t="shared" si="11"/>
        <v>4111246.704225339</v>
      </c>
      <c r="G101" s="23">
        <f t="shared" si="12"/>
        <v>28298.328505164223</v>
      </c>
      <c r="H101" s="39"/>
      <c r="I101" s="42">
        <f t="shared" si="14"/>
        <v>73476.863716431835</v>
      </c>
    </row>
    <row r="102" spans="1:9" s="33" customFormat="1" ht="15" customHeight="1" x14ac:dyDescent="0.3">
      <c r="A102" s="33">
        <f t="shared" si="8"/>
        <v>54</v>
      </c>
      <c r="B102" s="30">
        <f t="shared" si="13"/>
        <v>47422</v>
      </c>
      <c r="C102" s="30"/>
      <c r="D102" s="30"/>
      <c r="E102" s="41">
        <f t="shared" si="10"/>
        <v>45178.535211267605</v>
      </c>
      <c r="F102" s="23">
        <f t="shared" si="11"/>
        <v>4066068.1690140716</v>
      </c>
      <c r="G102" s="23">
        <f t="shared" si="12"/>
        <v>28923.762577198653</v>
      </c>
      <c r="H102" s="39"/>
      <c r="I102" s="42">
        <f t="shared" si="14"/>
        <v>74102.297788466254</v>
      </c>
    </row>
    <row r="103" spans="1:9" s="33" customFormat="1" ht="15" customHeight="1" x14ac:dyDescent="0.3">
      <c r="A103" s="33">
        <f t="shared" si="8"/>
        <v>55</v>
      </c>
      <c r="B103" s="30">
        <f t="shared" si="13"/>
        <v>47452</v>
      </c>
      <c r="C103" s="30"/>
      <c r="D103" s="30"/>
      <c r="E103" s="41">
        <f t="shared" si="10"/>
        <v>45178.535211267605</v>
      </c>
      <c r="F103" s="23">
        <f t="shared" si="11"/>
        <v>4020889.6338028042</v>
      </c>
      <c r="G103" s="23">
        <f t="shared" si="12"/>
        <v>27683.147450704131</v>
      </c>
      <c r="H103" s="39"/>
      <c r="I103" s="42">
        <f t="shared" si="14"/>
        <v>72861.682661971732</v>
      </c>
    </row>
    <row r="104" spans="1:9" s="29" customFormat="1" ht="15" customHeight="1" x14ac:dyDescent="0.3">
      <c r="A104" s="29">
        <f t="shared" si="8"/>
        <v>56</v>
      </c>
      <c r="B104" s="26">
        <f t="shared" si="13"/>
        <v>47483</v>
      </c>
      <c r="C104" s="26"/>
      <c r="D104" s="26"/>
      <c r="E104" s="55">
        <f t="shared" si="10"/>
        <v>45178.535211267605</v>
      </c>
      <c r="F104" s="28">
        <f t="shared" si="11"/>
        <v>3975711.0985915367</v>
      </c>
      <c r="G104" s="28">
        <f t="shared" si="12"/>
        <v>28288.075487589893</v>
      </c>
      <c r="H104" s="49"/>
      <c r="I104" s="50">
        <f t="shared" si="14"/>
        <v>73466.61069885749</v>
      </c>
    </row>
    <row r="105" spans="1:9" s="33" customFormat="1" ht="15" customHeight="1" x14ac:dyDescent="0.3">
      <c r="A105" s="33">
        <f t="shared" si="8"/>
        <v>57</v>
      </c>
      <c r="B105" s="30">
        <f t="shared" si="13"/>
        <v>47514</v>
      </c>
      <c r="C105" s="30"/>
      <c r="D105" s="30"/>
      <c r="E105" s="41">
        <f t="shared" si="10"/>
        <v>45178.535211267605</v>
      </c>
      <c r="F105" s="32">
        <f t="shared" si="11"/>
        <v>3930532.5633802693</v>
      </c>
      <c r="G105" s="32">
        <f t="shared" si="12"/>
        <v>27970.231942785511</v>
      </c>
      <c r="H105" s="39"/>
      <c r="I105" s="42">
        <f t="shared" si="14"/>
        <v>73148.767154053116</v>
      </c>
    </row>
    <row r="106" spans="1:9" s="33" customFormat="1" ht="15" customHeight="1" x14ac:dyDescent="0.3">
      <c r="A106" s="33">
        <f t="shared" si="8"/>
        <v>58</v>
      </c>
      <c r="B106" s="30">
        <f t="shared" si="13"/>
        <v>47542</v>
      </c>
      <c r="C106" s="30"/>
      <c r="D106" s="30"/>
      <c r="E106" s="41">
        <f t="shared" si="10"/>
        <v>45178.535211267605</v>
      </c>
      <c r="F106" s="32">
        <f t="shared" si="11"/>
        <v>3885354.0281690019</v>
      </c>
      <c r="G106" s="32">
        <f t="shared" si="12"/>
        <v>24976.350811079734</v>
      </c>
      <c r="H106" s="39"/>
      <c r="I106" s="42">
        <f t="shared" si="14"/>
        <v>70154.886022347346</v>
      </c>
    </row>
    <row r="107" spans="1:9" s="33" customFormat="1" ht="15" customHeight="1" x14ac:dyDescent="0.3">
      <c r="A107" s="33">
        <f t="shared" si="8"/>
        <v>59</v>
      </c>
      <c r="B107" s="30">
        <f t="shared" si="13"/>
        <v>47573</v>
      </c>
      <c r="C107" s="30"/>
      <c r="D107" s="30"/>
      <c r="E107" s="41">
        <f t="shared" si="10"/>
        <v>45178.535211267605</v>
      </c>
      <c r="F107" s="32">
        <f t="shared" si="11"/>
        <v>3840175.4929577345</v>
      </c>
      <c r="G107" s="32">
        <f t="shared" si="12"/>
        <v>27334.544853176751</v>
      </c>
      <c r="H107" s="39"/>
      <c r="I107" s="42">
        <f t="shared" si="14"/>
        <v>72513.080064444352</v>
      </c>
    </row>
    <row r="108" spans="1:9" s="33" customFormat="1" ht="15" customHeight="1" x14ac:dyDescent="0.3">
      <c r="A108" s="33">
        <f t="shared" si="8"/>
        <v>60</v>
      </c>
      <c r="B108" s="30">
        <f t="shared" si="13"/>
        <v>47603</v>
      </c>
      <c r="C108" s="30"/>
      <c r="D108" s="30"/>
      <c r="E108" s="41">
        <f t="shared" si="10"/>
        <v>45178.535211267605</v>
      </c>
      <c r="F108" s="32">
        <f t="shared" si="11"/>
        <v>3794996.9577464671</v>
      </c>
      <c r="G108" s="32">
        <f t="shared" si="12"/>
        <v>26145.194814553903</v>
      </c>
      <c r="H108" s="39"/>
      <c r="I108" s="42">
        <f t="shared" si="14"/>
        <v>71323.730025821511</v>
      </c>
    </row>
    <row r="109" spans="1:9" s="33" customFormat="1" ht="15" customHeight="1" x14ac:dyDescent="0.3">
      <c r="A109" s="33">
        <f t="shared" si="8"/>
        <v>61</v>
      </c>
      <c r="B109" s="30">
        <f t="shared" si="13"/>
        <v>47634</v>
      </c>
      <c r="C109" s="30"/>
      <c r="D109" s="30"/>
      <c r="E109" s="41">
        <f t="shared" si="10"/>
        <v>45178.535211267605</v>
      </c>
      <c r="F109" s="32">
        <f t="shared" si="11"/>
        <v>3749818.4225351997</v>
      </c>
      <c r="G109" s="32">
        <f t="shared" si="12"/>
        <v>26698.85776356799</v>
      </c>
      <c r="H109" s="39"/>
      <c r="I109" s="42">
        <f t="shared" si="14"/>
        <v>71877.392974835588</v>
      </c>
    </row>
    <row r="110" spans="1:9" s="33" customFormat="1" ht="15" customHeight="1" x14ac:dyDescent="0.3">
      <c r="A110" s="33">
        <f t="shared" si="8"/>
        <v>62</v>
      </c>
      <c r="B110" s="30">
        <f t="shared" si="13"/>
        <v>47664</v>
      </c>
      <c r="C110" s="30"/>
      <c r="D110" s="30"/>
      <c r="E110" s="41">
        <f t="shared" si="10"/>
        <v>45178.535211267605</v>
      </c>
      <c r="F110" s="32">
        <f t="shared" si="11"/>
        <v>3704639.8873239323</v>
      </c>
      <c r="G110" s="32">
        <f t="shared" si="12"/>
        <v>25530.013760093811</v>
      </c>
      <c r="H110" s="39"/>
      <c r="I110" s="42">
        <f t="shared" si="14"/>
        <v>70708.548971361422</v>
      </c>
    </row>
    <row r="111" spans="1:9" s="33" customFormat="1" ht="15" customHeight="1" x14ac:dyDescent="0.3">
      <c r="A111" s="33">
        <f t="shared" si="8"/>
        <v>63</v>
      </c>
      <c r="B111" s="30">
        <f t="shared" si="13"/>
        <v>47695</v>
      </c>
      <c r="C111" s="30"/>
      <c r="D111" s="30"/>
      <c r="E111" s="41">
        <f t="shared" si="10"/>
        <v>45178.535211267605</v>
      </c>
      <c r="F111" s="32">
        <f t="shared" si="11"/>
        <v>3659461.3521126648</v>
      </c>
      <c r="G111" s="32">
        <f t="shared" si="12"/>
        <v>26063.170673959226</v>
      </c>
      <c r="H111" s="39"/>
      <c r="I111" s="42">
        <f t="shared" si="14"/>
        <v>71241.705885226838</v>
      </c>
    </row>
    <row r="112" spans="1:9" s="33" customFormat="1" ht="15" customHeight="1" x14ac:dyDescent="0.3">
      <c r="A112" s="33">
        <f t="shared" si="8"/>
        <v>64</v>
      </c>
      <c r="B112" s="30">
        <f t="shared" si="13"/>
        <v>47726</v>
      </c>
      <c r="C112" s="30"/>
      <c r="D112" s="30"/>
      <c r="E112" s="41">
        <f t="shared" si="10"/>
        <v>45178.535211267605</v>
      </c>
      <c r="F112" s="32">
        <f t="shared" si="11"/>
        <v>3614282.8169013974</v>
      </c>
      <c r="G112" s="32">
        <f t="shared" si="12"/>
        <v>25745.327129154848</v>
      </c>
      <c r="H112" s="39"/>
      <c r="I112" s="42">
        <f t="shared" si="14"/>
        <v>70923.862340422449</v>
      </c>
    </row>
    <row r="113" spans="1:9" s="33" customFormat="1" ht="15" customHeight="1" x14ac:dyDescent="0.3">
      <c r="A113" s="33">
        <f t="shared" si="8"/>
        <v>65</v>
      </c>
      <c r="B113" s="30">
        <f t="shared" si="13"/>
        <v>47756</v>
      </c>
      <c r="C113" s="30"/>
      <c r="D113" s="30"/>
      <c r="E113" s="41">
        <f t="shared" si="10"/>
        <v>45178.535211267605</v>
      </c>
      <c r="F113" s="32">
        <f t="shared" si="11"/>
        <v>3569104.28169013</v>
      </c>
      <c r="G113" s="32">
        <f t="shared" si="12"/>
        <v>24607.242178403678</v>
      </c>
      <c r="H113" s="39"/>
      <c r="I113" s="42">
        <f t="shared" si="14"/>
        <v>69785.777389671275</v>
      </c>
    </row>
    <row r="114" spans="1:9" s="33" customFormat="1" ht="15" customHeight="1" x14ac:dyDescent="0.3">
      <c r="A114" s="33">
        <f t="shared" ref="A114:A177" si="15">A113+1</f>
        <v>66</v>
      </c>
      <c r="B114" s="30">
        <f t="shared" si="13"/>
        <v>47787</v>
      </c>
      <c r="C114" s="30"/>
      <c r="D114" s="30"/>
      <c r="E114" s="41">
        <f t="shared" si="10"/>
        <v>45178.535211267605</v>
      </c>
      <c r="F114" s="32">
        <f t="shared" si="11"/>
        <v>3523925.7464788626</v>
      </c>
      <c r="G114" s="32">
        <f t="shared" si="12"/>
        <v>25109.640039546088</v>
      </c>
      <c r="H114" s="39"/>
      <c r="I114" s="42">
        <f t="shared" si="14"/>
        <v>70288.175250813685</v>
      </c>
    </row>
    <row r="115" spans="1:9" s="33" customFormat="1" ht="15" customHeight="1" x14ac:dyDescent="0.3">
      <c r="A115" s="33">
        <f t="shared" si="15"/>
        <v>67</v>
      </c>
      <c r="B115" s="30">
        <f t="shared" si="13"/>
        <v>47817</v>
      </c>
      <c r="C115" s="30"/>
      <c r="D115" s="30"/>
      <c r="E115" s="41">
        <f t="shared" si="10"/>
        <v>45178.535211267605</v>
      </c>
      <c r="F115" s="32">
        <f t="shared" si="11"/>
        <v>3478747.2112675952</v>
      </c>
      <c r="G115" s="32">
        <f t="shared" si="12"/>
        <v>23992.061123943589</v>
      </c>
      <c r="H115" s="39"/>
      <c r="I115" s="42">
        <f t="shared" si="14"/>
        <v>69170.596335211187</v>
      </c>
    </row>
    <row r="116" spans="1:9" s="29" customFormat="1" ht="15" customHeight="1" x14ac:dyDescent="0.3">
      <c r="A116" s="29">
        <f t="shared" si="15"/>
        <v>68</v>
      </c>
      <c r="B116" s="26">
        <f t="shared" si="13"/>
        <v>47848</v>
      </c>
      <c r="C116" s="26"/>
      <c r="D116" s="26"/>
      <c r="E116" s="55">
        <f t="shared" ref="E116:E179" si="16">E115</f>
        <v>45178.535211267605</v>
      </c>
      <c r="F116" s="28">
        <f t="shared" ref="F116:F179" si="17">F115-E116+C115</f>
        <v>3433568.6760563278</v>
      </c>
      <c r="G116" s="28">
        <f t="shared" si="12"/>
        <v>24473.952949937324</v>
      </c>
      <c r="H116" s="49"/>
      <c r="I116" s="50">
        <f t="shared" si="14"/>
        <v>69652.488161204936</v>
      </c>
    </row>
    <row r="117" spans="1:9" s="33" customFormat="1" ht="15" customHeight="1" x14ac:dyDescent="0.3">
      <c r="A117" s="33">
        <f t="shared" si="15"/>
        <v>69</v>
      </c>
      <c r="B117" s="30">
        <f t="shared" si="13"/>
        <v>47879</v>
      </c>
      <c r="C117" s="30"/>
      <c r="D117" s="30"/>
      <c r="E117" s="41">
        <f t="shared" si="16"/>
        <v>45178.535211267605</v>
      </c>
      <c r="F117" s="32">
        <f t="shared" si="17"/>
        <v>3388390.1408450603</v>
      </c>
      <c r="G117" s="32">
        <f t="shared" si="12"/>
        <v>24156.109405132946</v>
      </c>
      <c r="H117" s="39"/>
      <c r="I117" s="42">
        <f t="shared" si="14"/>
        <v>69334.644616400547</v>
      </c>
    </row>
    <row r="118" spans="1:9" s="33" customFormat="1" ht="15" customHeight="1" x14ac:dyDescent="0.3">
      <c r="A118" s="33">
        <f t="shared" si="15"/>
        <v>70</v>
      </c>
      <c r="B118" s="30">
        <f t="shared" si="13"/>
        <v>47907</v>
      </c>
      <c r="C118" s="30"/>
      <c r="D118" s="30"/>
      <c r="E118" s="41">
        <f t="shared" si="16"/>
        <v>45178.535211267605</v>
      </c>
      <c r="F118" s="32">
        <f t="shared" si="17"/>
        <v>3343211.6056337929</v>
      </c>
      <c r="G118" s="32">
        <f t="shared" si="12"/>
        <v>21531.336906103221</v>
      </c>
      <c r="H118" s="39"/>
      <c r="I118" s="42">
        <f t="shared" si="14"/>
        <v>66709.872117370833</v>
      </c>
    </row>
    <row r="119" spans="1:9" s="33" customFormat="1" ht="15" customHeight="1" x14ac:dyDescent="0.3">
      <c r="A119" s="33">
        <f t="shared" si="15"/>
        <v>71</v>
      </c>
      <c r="B119" s="30">
        <f t="shared" si="13"/>
        <v>47938</v>
      </c>
      <c r="C119" s="30"/>
      <c r="D119" s="30"/>
      <c r="E119" s="41">
        <f t="shared" si="16"/>
        <v>45178.535211267605</v>
      </c>
      <c r="F119" s="32">
        <f t="shared" si="17"/>
        <v>3298033.0704225255</v>
      </c>
      <c r="G119" s="32">
        <f t="shared" si="12"/>
        <v>23520.422315524182</v>
      </c>
      <c r="H119" s="39"/>
      <c r="I119" s="42">
        <f t="shared" si="14"/>
        <v>68698.957526791783</v>
      </c>
    </row>
    <row r="120" spans="1:9" s="33" customFormat="1" ht="15" customHeight="1" x14ac:dyDescent="0.3">
      <c r="A120" s="33">
        <f t="shared" si="15"/>
        <v>72</v>
      </c>
      <c r="B120" s="30">
        <f t="shared" si="13"/>
        <v>47968</v>
      </c>
      <c r="C120" s="30"/>
      <c r="D120" s="30"/>
      <c r="E120" s="41">
        <f t="shared" si="16"/>
        <v>45178.535211267605</v>
      </c>
      <c r="F120" s="32">
        <f t="shared" si="17"/>
        <v>3252854.5352112581</v>
      </c>
      <c r="G120" s="32">
        <f t="shared" si="12"/>
        <v>22454.108487793357</v>
      </c>
      <c r="H120" s="39"/>
      <c r="I120" s="42">
        <f t="shared" si="14"/>
        <v>67632.643699060965</v>
      </c>
    </row>
    <row r="121" spans="1:9" s="33" customFormat="1" ht="15" customHeight="1" x14ac:dyDescent="0.3">
      <c r="A121" s="33">
        <f t="shared" si="15"/>
        <v>73</v>
      </c>
      <c r="B121" s="30">
        <f t="shared" si="13"/>
        <v>47999</v>
      </c>
      <c r="C121" s="30"/>
      <c r="D121" s="30"/>
      <c r="E121" s="41">
        <f t="shared" si="16"/>
        <v>45178.535211267605</v>
      </c>
      <c r="F121" s="32">
        <f t="shared" si="17"/>
        <v>3207675.9999999907</v>
      </c>
      <c r="G121" s="32">
        <f t="shared" si="12"/>
        <v>22884.735225915421</v>
      </c>
      <c r="H121" s="39"/>
      <c r="I121" s="42">
        <f t="shared" si="14"/>
        <v>68063.270437183033</v>
      </c>
    </row>
    <row r="122" spans="1:9" s="33" customFormat="1" ht="15" customHeight="1" x14ac:dyDescent="0.3">
      <c r="A122" s="33">
        <f t="shared" si="15"/>
        <v>74</v>
      </c>
      <c r="B122" s="30">
        <f t="shared" si="13"/>
        <v>48029</v>
      </c>
      <c r="C122" s="30"/>
      <c r="D122" s="30"/>
      <c r="E122" s="41">
        <f t="shared" si="16"/>
        <v>45178.535211267605</v>
      </c>
      <c r="F122" s="32">
        <f t="shared" si="17"/>
        <v>3162497.4647887233</v>
      </c>
      <c r="G122" s="32">
        <f t="shared" si="12"/>
        <v>21838.927433333265</v>
      </c>
      <c r="H122" s="39"/>
      <c r="I122" s="42">
        <f t="shared" si="14"/>
        <v>67017.462644600862</v>
      </c>
    </row>
    <row r="123" spans="1:9" s="33" customFormat="1" ht="15" customHeight="1" x14ac:dyDescent="0.3">
      <c r="A123" s="33">
        <f t="shared" si="15"/>
        <v>75</v>
      </c>
      <c r="B123" s="30">
        <f t="shared" si="13"/>
        <v>48060</v>
      </c>
      <c r="C123" s="30"/>
      <c r="D123" s="30"/>
      <c r="E123" s="41">
        <f t="shared" si="16"/>
        <v>45178.535211267605</v>
      </c>
      <c r="F123" s="32">
        <f t="shared" si="17"/>
        <v>3117318.9295774559</v>
      </c>
      <c r="G123" s="32">
        <f t="shared" si="12"/>
        <v>22249.048136306661</v>
      </c>
      <c r="H123" s="39"/>
      <c r="I123" s="42">
        <f t="shared" si="14"/>
        <v>67427.583347574269</v>
      </c>
    </row>
    <row r="124" spans="1:9" s="33" customFormat="1" ht="15" customHeight="1" x14ac:dyDescent="0.3">
      <c r="A124" s="33">
        <f t="shared" si="15"/>
        <v>76</v>
      </c>
      <c r="B124" s="30">
        <f t="shared" si="13"/>
        <v>48091</v>
      </c>
      <c r="C124" s="30"/>
      <c r="D124" s="30"/>
      <c r="E124" s="41">
        <f t="shared" si="16"/>
        <v>45178.535211267605</v>
      </c>
      <c r="F124" s="32">
        <f t="shared" si="17"/>
        <v>3072140.3943661884</v>
      </c>
      <c r="G124" s="32">
        <f t="shared" si="12"/>
        <v>21931.204591502283</v>
      </c>
      <c r="H124" s="39"/>
      <c r="I124" s="42">
        <f t="shared" si="14"/>
        <v>67109.73980276988</v>
      </c>
    </row>
    <row r="125" spans="1:9" s="33" customFormat="1" ht="15" customHeight="1" x14ac:dyDescent="0.3">
      <c r="A125" s="33">
        <f t="shared" si="15"/>
        <v>77</v>
      </c>
      <c r="B125" s="30">
        <f t="shared" si="13"/>
        <v>48121</v>
      </c>
      <c r="C125" s="30"/>
      <c r="D125" s="30"/>
      <c r="E125" s="41">
        <f t="shared" si="16"/>
        <v>45178.535211267605</v>
      </c>
      <c r="F125" s="32">
        <f t="shared" si="17"/>
        <v>3026961.859154921</v>
      </c>
      <c r="G125" s="32">
        <f t="shared" si="12"/>
        <v>20916.155851643129</v>
      </c>
      <c r="H125" s="39"/>
      <c r="I125" s="42">
        <f t="shared" si="14"/>
        <v>66094.69106291073</v>
      </c>
    </row>
    <row r="126" spans="1:9" s="33" customFormat="1" ht="15" customHeight="1" x14ac:dyDescent="0.3">
      <c r="A126" s="33">
        <f t="shared" si="15"/>
        <v>78</v>
      </c>
      <c r="B126" s="30">
        <f t="shared" si="13"/>
        <v>48152</v>
      </c>
      <c r="C126" s="30"/>
      <c r="D126" s="30"/>
      <c r="E126" s="41">
        <f t="shared" si="16"/>
        <v>45178.535211267605</v>
      </c>
      <c r="F126" s="32">
        <f t="shared" si="17"/>
        <v>2981783.3239436536</v>
      </c>
      <c r="G126" s="32">
        <f t="shared" si="12"/>
        <v>21295.517501893519</v>
      </c>
      <c r="H126" s="39"/>
      <c r="I126" s="42">
        <f t="shared" si="14"/>
        <v>66474.052713161131</v>
      </c>
    </row>
    <row r="127" spans="1:9" s="33" customFormat="1" ht="15" customHeight="1" x14ac:dyDescent="0.3">
      <c r="A127" s="33">
        <f t="shared" si="15"/>
        <v>79</v>
      </c>
      <c r="B127" s="30">
        <f t="shared" si="13"/>
        <v>48182</v>
      </c>
      <c r="C127" s="30"/>
      <c r="D127" s="30"/>
      <c r="E127" s="41">
        <f t="shared" si="16"/>
        <v>45178.535211267605</v>
      </c>
      <c r="F127" s="32">
        <f t="shared" si="17"/>
        <v>2936604.7887323862</v>
      </c>
      <c r="G127" s="32">
        <f t="shared" si="12"/>
        <v>20300.97479718304</v>
      </c>
      <c r="H127" s="39"/>
      <c r="I127" s="42">
        <f t="shared" si="14"/>
        <v>65479.510008450641</v>
      </c>
    </row>
    <row r="128" spans="1:9" s="29" customFormat="1" ht="15" customHeight="1" x14ac:dyDescent="0.3">
      <c r="A128" s="29">
        <f t="shared" si="15"/>
        <v>80</v>
      </c>
      <c r="B128" s="26">
        <f t="shared" si="13"/>
        <v>48213</v>
      </c>
      <c r="C128" s="26"/>
      <c r="D128" s="26"/>
      <c r="E128" s="55">
        <f t="shared" si="16"/>
        <v>45178.535211267605</v>
      </c>
      <c r="F128" s="28">
        <f t="shared" si="17"/>
        <v>2891426.2535211188</v>
      </c>
      <c r="G128" s="28">
        <f t="shared" si="12"/>
        <v>20659.830412284762</v>
      </c>
      <c r="H128" s="49"/>
      <c r="I128" s="50">
        <f t="shared" si="14"/>
        <v>65838.365623552367</v>
      </c>
    </row>
    <row r="129" spans="1:9" s="33" customFormat="1" ht="15" customHeight="1" x14ac:dyDescent="0.3">
      <c r="A129" s="33">
        <f t="shared" si="15"/>
        <v>81</v>
      </c>
      <c r="B129" s="30">
        <f t="shared" si="13"/>
        <v>48244</v>
      </c>
      <c r="C129" s="30"/>
      <c r="D129" s="30"/>
      <c r="E129" s="41">
        <f t="shared" si="16"/>
        <v>45178.535211267605</v>
      </c>
      <c r="F129" s="32">
        <f t="shared" si="17"/>
        <v>2846247.7183098514</v>
      </c>
      <c r="G129" s="32">
        <f t="shared" si="12"/>
        <v>20341.98686748038</v>
      </c>
      <c r="H129" s="39"/>
      <c r="I129" s="42">
        <f t="shared" si="14"/>
        <v>65520.522078747985</v>
      </c>
    </row>
    <row r="130" spans="1:9" s="33" customFormat="1" ht="15" customHeight="1" x14ac:dyDescent="0.3">
      <c r="A130" s="33">
        <f t="shared" si="15"/>
        <v>82</v>
      </c>
      <c r="B130" s="30">
        <f t="shared" si="13"/>
        <v>48273</v>
      </c>
      <c r="C130" s="30"/>
      <c r="D130" s="30"/>
      <c r="E130" s="41">
        <f t="shared" si="16"/>
        <v>45178.535211267605</v>
      </c>
      <c r="F130" s="32">
        <f t="shared" si="17"/>
        <v>2801069.1830985839</v>
      </c>
      <c r="G130" s="32">
        <f t="shared" si="12"/>
        <v>18732.263108309809</v>
      </c>
      <c r="H130" s="39"/>
      <c r="I130" s="42">
        <f t="shared" si="14"/>
        <v>63910.798319577414</v>
      </c>
    </row>
    <row r="131" spans="1:9" s="33" customFormat="1" ht="15" customHeight="1" x14ac:dyDescent="0.3">
      <c r="A131" s="33">
        <f t="shared" si="15"/>
        <v>83</v>
      </c>
      <c r="B131" s="30">
        <f t="shared" si="13"/>
        <v>48304</v>
      </c>
      <c r="C131" s="30"/>
      <c r="D131" s="30"/>
      <c r="E131" s="41">
        <f t="shared" si="16"/>
        <v>45178.535211267605</v>
      </c>
      <c r="F131" s="32">
        <f t="shared" si="17"/>
        <v>2755890.6478873165</v>
      </c>
      <c r="G131" s="32">
        <f t="shared" si="12"/>
        <v>19706.29977787162</v>
      </c>
      <c r="H131" s="39"/>
      <c r="I131" s="42">
        <f t="shared" si="14"/>
        <v>64884.834989139228</v>
      </c>
    </row>
    <row r="132" spans="1:9" s="33" customFormat="1" ht="15" customHeight="1" x14ac:dyDescent="0.3">
      <c r="A132" s="33">
        <f t="shared" si="15"/>
        <v>84</v>
      </c>
      <c r="B132" s="30">
        <f t="shared" si="13"/>
        <v>48334</v>
      </c>
      <c r="C132" s="30"/>
      <c r="D132" s="30"/>
      <c r="E132" s="41">
        <f t="shared" si="16"/>
        <v>45178.535211267605</v>
      </c>
      <c r="F132" s="32">
        <f t="shared" si="17"/>
        <v>2710712.1126760491</v>
      </c>
      <c r="G132" s="32">
        <f t="shared" si="12"/>
        <v>18763.022161032812</v>
      </c>
      <c r="H132" s="39"/>
      <c r="I132" s="42">
        <f t="shared" si="14"/>
        <v>63941.55737230042</v>
      </c>
    </row>
    <row r="133" spans="1:9" s="33" customFormat="1" ht="15" customHeight="1" x14ac:dyDescent="0.3">
      <c r="A133" s="33">
        <f t="shared" si="15"/>
        <v>85</v>
      </c>
      <c r="B133" s="30">
        <f t="shared" si="13"/>
        <v>48365</v>
      </c>
      <c r="C133" s="30"/>
      <c r="D133" s="30"/>
      <c r="E133" s="41">
        <f t="shared" si="16"/>
        <v>45178.535211267605</v>
      </c>
      <c r="F133" s="32">
        <f t="shared" si="17"/>
        <v>2665533.5774647817</v>
      </c>
      <c r="G133" s="32">
        <f t="shared" si="12"/>
        <v>19070.61268826286</v>
      </c>
      <c r="H133" s="39"/>
      <c r="I133" s="42">
        <f t="shared" si="14"/>
        <v>64249.147899530464</v>
      </c>
    </row>
    <row r="134" spans="1:9" s="33" customFormat="1" ht="15" customHeight="1" x14ac:dyDescent="0.3">
      <c r="A134" s="33">
        <f t="shared" si="15"/>
        <v>86</v>
      </c>
      <c r="B134" s="30">
        <f t="shared" si="13"/>
        <v>48395</v>
      </c>
      <c r="C134" s="30"/>
      <c r="D134" s="30"/>
      <c r="E134" s="41">
        <f t="shared" si="16"/>
        <v>45178.535211267605</v>
      </c>
      <c r="F134" s="32">
        <f t="shared" si="17"/>
        <v>2620355.0422535143</v>
      </c>
      <c r="G134" s="32">
        <f t="shared" si="12"/>
        <v>18147.84110657272</v>
      </c>
      <c r="H134" s="39"/>
      <c r="I134" s="42">
        <f t="shared" si="14"/>
        <v>63326.376317840324</v>
      </c>
    </row>
    <row r="135" spans="1:9" s="33" customFormat="1" ht="15" customHeight="1" x14ac:dyDescent="0.3">
      <c r="A135" s="33">
        <f t="shared" si="15"/>
        <v>87</v>
      </c>
      <c r="B135" s="30">
        <f t="shared" si="13"/>
        <v>48426</v>
      </c>
      <c r="C135" s="30"/>
      <c r="D135" s="30"/>
      <c r="E135" s="41">
        <f t="shared" si="16"/>
        <v>45178.535211267605</v>
      </c>
      <c r="F135" s="32">
        <f t="shared" si="17"/>
        <v>2575176.5070422469</v>
      </c>
      <c r="G135" s="32">
        <f>(B135-B134)*$E$8*F134/360</f>
        <v>18434.925598654096</v>
      </c>
      <c r="H135" s="39"/>
      <c r="I135" s="42">
        <f t="shared" si="14"/>
        <v>63613.4608099217</v>
      </c>
    </row>
    <row r="136" spans="1:9" s="33" customFormat="1" ht="15" customHeight="1" x14ac:dyDescent="0.3">
      <c r="A136" s="33">
        <f t="shared" si="15"/>
        <v>88</v>
      </c>
      <c r="B136" s="30">
        <f t="shared" si="13"/>
        <v>48457</v>
      </c>
      <c r="C136" s="30"/>
      <c r="D136" s="30"/>
      <c r="E136" s="41">
        <f t="shared" si="16"/>
        <v>45178.535211267605</v>
      </c>
      <c r="F136" s="32">
        <f t="shared" si="17"/>
        <v>2529997.9718309795</v>
      </c>
      <c r="G136" s="32">
        <f>(B136-B135)*$E$8*F135/360</f>
        <v>18117.082053849717</v>
      </c>
      <c r="H136" s="39"/>
      <c r="I136" s="42">
        <f t="shared" si="14"/>
        <v>63295.617265117326</v>
      </c>
    </row>
    <row r="137" spans="1:9" s="33" customFormat="1" ht="15" customHeight="1" x14ac:dyDescent="0.3">
      <c r="A137" s="33">
        <f t="shared" si="15"/>
        <v>89</v>
      </c>
      <c r="B137" s="30">
        <f t="shared" si="13"/>
        <v>48487</v>
      </c>
      <c r="C137" s="30"/>
      <c r="D137" s="30"/>
      <c r="E137" s="41">
        <f t="shared" si="16"/>
        <v>45178.535211267605</v>
      </c>
      <c r="F137" s="32">
        <f t="shared" si="17"/>
        <v>2484819.436619712</v>
      </c>
      <c r="G137" s="32">
        <f t="shared" ref="G137:G140" si="18">(B137-B136)*$E$8*F136/360</f>
        <v>17225.06952488258</v>
      </c>
      <c r="H137" s="39"/>
      <c r="I137" s="42">
        <f t="shared" si="14"/>
        <v>62403.604736150184</v>
      </c>
    </row>
    <row r="138" spans="1:9" s="33" customFormat="1" ht="15" customHeight="1" x14ac:dyDescent="0.3">
      <c r="A138" s="33">
        <f t="shared" si="15"/>
        <v>90</v>
      </c>
      <c r="B138" s="30">
        <f t="shared" si="13"/>
        <v>48518</v>
      </c>
      <c r="C138" s="30"/>
      <c r="D138" s="30"/>
      <c r="E138" s="41">
        <f t="shared" si="16"/>
        <v>45178.535211267605</v>
      </c>
      <c r="F138" s="32">
        <f t="shared" si="17"/>
        <v>2439640.9014084446</v>
      </c>
      <c r="G138" s="32">
        <f t="shared" si="18"/>
        <v>17481.394964240953</v>
      </c>
      <c r="H138" s="39"/>
      <c r="I138" s="42">
        <f t="shared" si="14"/>
        <v>62659.930175508562</v>
      </c>
    </row>
    <row r="139" spans="1:9" s="33" customFormat="1" ht="15" customHeight="1" x14ac:dyDescent="0.3">
      <c r="A139" s="33">
        <f t="shared" si="15"/>
        <v>91</v>
      </c>
      <c r="B139" s="30">
        <f t="shared" si="13"/>
        <v>48548</v>
      </c>
      <c r="C139" s="30"/>
      <c r="D139" s="30"/>
      <c r="E139" s="41">
        <f t="shared" si="16"/>
        <v>45178.535211267605</v>
      </c>
      <c r="F139" s="32">
        <f t="shared" si="17"/>
        <v>2394462.3661971772</v>
      </c>
      <c r="G139" s="32">
        <f t="shared" si="18"/>
        <v>16609.888470422491</v>
      </c>
      <c r="H139" s="39"/>
      <c r="I139" s="42">
        <f t="shared" si="14"/>
        <v>61788.423681690096</v>
      </c>
    </row>
    <row r="140" spans="1:9" s="29" customFormat="1" ht="15" customHeight="1" x14ac:dyDescent="0.3">
      <c r="A140" s="29">
        <f t="shared" si="15"/>
        <v>92</v>
      </c>
      <c r="B140" s="26">
        <f t="shared" si="13"/>
        <v>48579</v>
      </c>
      <c r="C140" s="26"/>
      <c r="D140" s="26"/>
      <c r="E140" s="55">
        <f t="shared" si="16"/>
        <v>45178.535211267605</v>
      </c>
      <c r="F140" s="28">
        <f t="shared" si="17"/>
        <v>2349283.8309859098</v>
      </c>
      <c r="G140" s="28">
        <f t="shared" si="18"/>
        <v>16845.707874632193</v>
      </c>
      <c r="H140" s="49"/>
      <c r="I140" s="50">
        <f t="shared" si="14"/>
        <v>62024.243085899798</v>
      </c>
    </row>
    <row r="141" spans="1:9" s="33" customFormat="1" ht="15" customHeight="1" x14ac:dyDescent="0.3">
      <c r="A141" s="33">
        <f t="shared" si="15"/>
        <v>93</v>
      </c>
      <c r="B141" s="30">
        <f t="shared" si="13"/>
        <v>48610</v>
      </c>
      <c r="C141" s="30"/>
      <c r="D141" s="30"/>
      <c r="E141" s="41">
        <f t="shared" si="16"/>
        <v>45178.535211267605</v>
      </c>
      <c r="F141" s="32">
        <f t="shared" si="17"/>
        <v>2304105.2957746424</v>
      </c>
      <c r="G141" s="32">
        <f>(B141-B140)*$E$8*F140/360</f>
        <v>16527.864329827815</v>
      </c>
      <c r="H141" s="39"/>
      <c r="I141" s="42">
        <f t="shared" si="14"/>
        <v>61706.399541095423</v>
      </c>
    </row>
    <row r="142" spans="1:9" s="33" customFormat="1" ht="15" customHeight="1" x14ac:dyDescent="0.3">
      <c r="A142" s="33">
        <f t="shared" si="15"/>
        <v>94</v>
      </c>
      <c r="B142" s="30">
        <f t="shared" si="13"/>
        <v>48638</v>
      </c>
      <c r="C142" s="30"/>
      <c r="D142" s="30"/>
      <c r="E142" s="41">
        <f t="shared" si="16"/>
        <v>45178.535211267605</v>
      </c>
      <c r="F142" s="32">
        <f t="shared" si="17"/>
        <v>2258926.760563375</v>
      </c>
      <c r="G142" s="32">
        <f t="shared" ref="G142" si="19">(B142-B141)*$E$8*F141/360</f>
        <v>14641.309096150198</v>
      </c>
      <c r="H142" s="39"/>
      <c r="I142" s="42">
        <f t="shared" si="14"/>
        <v>59819.844307417807</v>
      </c>
    </row>
    <row r="143" spans="1:9" s="33" customFormat="1" ht="15" customHeight="1" x14ac:dyDescent="0.3">
      <c r="A143" s="33">
        <f t="shared" si="15"/>
        <v>95</v>
      </c>
      <c r="B143" s="30">
        <f t="shared" si="13"/>
        <v>48669</v>
      </c>
      <c r="C143" s="30"/>
      <c r="D143" s="30"/>
      <c r="E143" s="41">
        <f t="shared" si="16"/>
        <v>45178.535211267605</v>
      </c>
      <c r="F143" s="32">
        <f t="shared" si="17"/>
        <v>2213748.2253521075</v>
      </c>
      <c r="G143" s="32">
        <f>(B143-B142)*$E$8*F142/360</f>
        <v>15892.177240219053</v>
      </c>
      <c r="H143" s="39"/>
      <c r="I143" s="42">
        <f t="shared" si="14"/>
        <v>61070.712451486659</v>
      </c>
    </row>
    <row r="144" spans="1:9" s="33" customFormat="1" ht="15" customHeight="1" x14ac:dyDescent="0.3">
      <c r="A144" s="33">
        <f t="shared" si="15"/>
        <v>96</v>
      </c>
      <c r="B144" s="30">
        <f t="shared" si="13"/>
        <v>48699</v>
      </c>
      <c r="C144" s="30"/>
      <c r="D144" s="30"/>
      <c r="E144" s="41">
        <f t="shared" si="16"/>
        <v>45178.535211267605</v>
      </c>
      <c r="F144" s="32">
        <f t="shared" si="17"/>
        <v>2168569.6901408401</v>
      </c>
      <c r="G144" s="32">
        <f>(B144-B143)*$E$8*F143/360</f>
        <v>15071.935834272263</v>
      </c>
      <c r="H144" s="39"/>
      <c r="I144" s="42">
        <f t="shared" si="14"/>
        <v>60250.471045539867</v>
      </c>
    </row>
    <row r="145" spans="1:9" s="33" customFormat="1" ht="15" customHeight="1" x14ac:dyDescent="0.3">
      <c r="A145" s="33">
        <f t="shared" si="15"/>
        <v>97</v>
      </c>
      <c r="B145" s="30">
        <f t="shared" si="13"/>
        <v>48730</v>
      </c>
      <c r="C145" s="30"/>
      <c r="D145" s="30"/>
      <c r="E145" s="41">
        <f t="shared" si="16"/>
        <v>45178.535211267605</v>
      </c>
      <c r="F145" s="32">
        <f t="shared" si="17"/>
        <v>2123391.1549295727</v>
      </c>
      <c r="G145" s="32">
        <f t="shared" ref="G145:G192" si="20">(B145-B144)*$E$8*F144/360</f>
        <v>15256.490150610292</v>
      </c>
      <c r="H145" s="39"/>
      <c r="I145" s="42">
        <f t="shared" si="14"/>
        <v>60435.025361877895</v>
      </c>
    </row>
    <row r="146" spans="1:9" s="33" customFormat="1" ht="15" customHeight="1" x14ac:dyDescent="0.3">
      <c r="A146" s="33">
        <f t="shared" si="15"/>
        <v>98</v>
      </c>
      <c r="B146" s="30">
        <f t="shared" si="13"/>
        <v>48760</v>
      </c>
      <c r="C146" s="30"/>
      <c r="D146" s="30"/>
      <c r="E146" s="41">
        <f t="shared" si="16"/>
        <v>45178.535211267605</v>
      </c>
      <c r="F146" s="32">
        <f t="shared" si="17"/>
        <v>2078212.6197183051</v>
      </c>
      <c r="G146" s="32">
        <f t="shared" si="20"/>
        <v>14456.75477981217</v>
      </c>
      <c r="H146" s="39"/>
      <c r="I146" s="42">
        <f t="shared" si="14"/>
        <v>59635.289991079771</v>
      </c>
    </row>
    <row r="147" spans="1:9" s="33" customFormat="1" ht="15" customHeight="1" x14ac:dyDescent="0.3">
      <c r="A147" s="33">
        <f t="shared" si="15"/>
        <v>99</v>
      </c>
      <c r="B147" s="30">
        <f t="shared" ref="B147:B192" si="21">EOMONTH(B146,1)</f>
        <v>48791</v>
      </c>
      <c r="C147" s="30"/>
      <c r="D147" s="30"/>
      <c r="E147" s="41">
        <f t="shared" si="16"/>
        <v>45178.535211267605</v>
      </c>
      <c r="F147" s="32">
        <f t="shared" si="17"/>
        <v>2033034.0845070374</v>
      </c>
      <c r="G147" s="32">
        <f t="shared" si="20"/>
        <v>14620.80306100153</v>
      </c>
      <c r="H147" s="39"/>
      <c r="I147" s="42">
        <f t="shared" si="14"/>
        <v>59799.338272269131</v>
      </c>
    </row>
    <row r="148" spans="1:9" s="33" customFormat="1" ht="15" customHeight="1" x14ac:dyDescent="0.3">
      <c r="A148" s="33">
        <f t="shared" si="15"/>
        <v>100</v>
      </c>
      <c r="B148" s="30">
        <f t="shared" si="21"/>
        <v>48822</v>
      </c>
      <c r="C148" s="30"/>
      <c r="D148" s="30"/>
      <c r="E148" s="41">
        <f t="shared" si="16"/>
        <v>45178.535211267605</v>
      </c>
      <c r="F148" s="32">
        <f t="shared" si="17"/>
        <v>1987855.5492957698</v>
      </c>
      <c r="G148" s="32">
        <f t="shared" si="20"/>
        <v>14302.959516197148</v>
      </c>
      <c r="H148" s="39"/>
      <c r="I148" s="42">
        <f t="shared" ref="I148:I192" si="22">E148+G148</f>
        <v>59481.494727464757</v>
      </c>
    </row>
    <row r="149" spans="1:9" s="33" customFormat="1" ht="15" customHeight="1" x14ac:dyDescent="0.3">
      <c r="A149" s="33">
        <f t="shared" si="15"/>
        <v>101</v>
      </c>
      <c r="B149" s="30">
        <f t="shared" si="21"/>
        <v>48852</v>
      </c>
      <c r="C149" s="30"/>
      <c r="D149" s="30"/>
      <c r="E149" s="41">
        <f t="shared" si="16"/>
        <v>45178.535211267605</v>
      </c>
      <c r="F149" s="32">
        <f t="shared" si="17"/>
        <v>1942677.0140845021</v>
      </c>
      <c r="G149" s="32">
        <f t="shared" si="20"/>
        <v>13533.98319812203</v>
      </c>
      <c r="H149" s="39"/>
      <c r="I149" s="42">
        <f t="shared" si="22"/>
        <v>58712.518409389639</v>
      </c>
    </row>
    <row r="150" spans="1:9" s="33" customFormat="1" ht="15" customHeight="1" x14ac:dyDescent="0.3">
      <c r="A150" s="33">
        <f t="shared" si="15"/>
        <v>102</v>
      </c>
      <c r="B150" s="30">
        <f t="shared" si="21"/>
        <v>48883</v>
      </c>
      <c r="C150" s="30"/>
      <c r="D150" s="30"/>
      <c r="E150" s="41">
        <f t="shared" si="16"/>
        <v>45178.535211267605</v>
      </c>
      <c r="F150" s="32">
        <f t="shared" si="17"/>
        <v>1897498.4788732345</v>
      </c>
      <c r="G150" s="32">
        <f t="shared" si="20"/>
        <v>13667.272426588383</v>
      </c>
      <c r="H150" s="39"/>
      <c r="I150" s="42">
        <f t="shared" si="22"/>
        <v>58845.807637855985</v>
      </c>
    </row>
    <row r="151" spans="1:9" s="33" customFormat="1" ht="15" customHeight="1" x14ac:dyDescent="0.3">
      <c r="A151" s="33">
        <f t="shared" si="15"/>
        <v>103</v>
      </c>
      <c r="B151" s="30">
        <f t="shared" si="21"/>
        <v>48913</v>
      </c>
      <c r="C151" s="30"/>
      <c r="D151" s="30"/>
      <c r="E151" s="41">
        <f t="shared" si="16"/>
        <v>45178.535211267605</v>
      </c>
      <c r="F151" s="32">
        <f t="shared" si="17"/>
        <v>1852319.9436619668</v>
      </c>
      <c r="G151" s="32">
        <f t="shared" si="20"/>
        <v>12918.802143661936</v>
      </c>
      <c r="H151" s="39"/>
      <c r="I151" s="42">
        <f t="shared" si="22"/>
        <v>58097.337354929543</v>
      </c>
    </row>
    <row r="152" spans="1:9" s="29" customFormat="1" ht="15" customHeight="1" x14ac:dyDescent="0.3">
      <c r="A152" s="29">
        <f t="shared" si="15"/>
        <v>104</v>
      </c>
      <c r="B152" s="26">
        <f t="shared" si="21"/>
        <v>48944</v>
      </c>
      <c r="C152" s="26"/>
      <c r="D152" s="26"/>
      <c r="E152" s="55">
        <f t="shared" si="16"/>
        <v>45178.535211267605</v>
      </c>
      <c r="F152" s="28">
        <f t="shared" si="17"/>
        <v>1807141.4084506992</v>
      </c>
      <c r="G152" s="28">
        <f t="shared" si="20"/>
        <v>13031.585336979619</v>
      </c>
      <c r="H152" s="49"/>
      <c r="I152" s="50">
        <f t="shared" si="22"/>
        <v>58210.120548247221</v>
      </c>
    </row>
    <row r="153" spans="1:9" s="33" customFormat="1" ht="15" customHeight="1" x14ac:dyDescent="0.3">
      <c r="A153" s="33">
        <f t="shared" si="15"/>
        <v>105</v>
      </c>
      <c r="B153" s="30">
        <f t="shared" si="21"/>
        <v>48975</v>
      </c>
      <c r="C153" s="30"/>
      <c r="D153" s="30"/>
      <c r="E153" s="41">
        <f t="shared" si="16"/>
        <v>45178.535211267605</v>
      </c>
      <c r="F153" s="32">
        <f t="shared" si="17"/>
        <v>1761962.8732394315</v>
      </c>
      <c r="G153" s="32">
        <f t="shared" si="20"/>
        <v>12713.741792175237</v>
      </c>
      <c r="H153" s="39"/>
      <c r="I153" s="42">
        <f t="shared" si="22"/>
        <v>57892.277003442839</v>
      </c>
    </row>
    <row r="154" spans="1:9" s="33" customFormat="1" ht="15" customHeight="1" x14ac:dyDescent="0.3">
      <c r="A154" s="33">
        <f t="shared" si="15"/>
        <v>106</v>
      </c>
      <c r="B154" s="30">
        <f t="shared" si="21"/>
        <v>49003</v>
      </c>
      <c r="C154" s="30"/>
      <c r="D154" s="30"/>
      <c r="E154" s="41">
        <f t="shared" si="16"/>
        <v>45178.535211267605</v>
      </c>
      <c r="F154" s="32">
        <f t="shared" si="17"/>
        <v>1716784.3380281639</v>
      </c>
      <c r="G154" s="32">
        <f t="shared" si="20"/>
        <v>11196.295191173676</v>
      </c>
      <c r="H154" s="39"/>
      <c r="I154" s="42">
        <f t="shared" si="22"/>
        <v>56374.830402441279</v>
      </c>
    </row>
    <row r="155" spans="1:9" s="33" customFormat="1" ht="15" customHeight="1" x14ac:dyDescent="0.3">
      <c r="A155" s="33">
        <f t="shared" si="15"/>
        <v>107</v>
      </c>
      <c r="B155" s="30">
        <f t="shared" si="21"/>
        <v>49034</v>
      </c>
      <c r="C155" s="30"/>
      <c r="D155" s="30"/>
      <c r="E155" s="41">
        <f t="shared" si="16"/>
        <v>45178.535211267605</v>
      </c>
      <c r="F155" s="32">
        <f t="shared" si="17"/>
        <v>1671605.8028168962</v>
      </c>
      <c r="G155" s="32">
        <f t="shared" si="20"/>
        <v>12078.054702566473</v>
      </c>
      <c r="H155" s="39"/>
      <c r="I155" s="42">
        <f t="shared" si="22"/>
        <v>57256.589913834076</v>
      </c>
    </row>
    <row r="156" spans="1:9" s="33" customFormat="1" ht="15" customHeight="1" x14ac:dyDescent="0.3">
      <c r="A156" s="33">
        <f t="shared" si="15"/>
        <v>108</v>
      </c>
      <c r="B156" s="30">
        <f t="shared" si="21"/>
        <v>49064</v>
      </c>
      <c r="C156" s="30"/>
      <c r="D156" s="30"/>
      <c r="E156" s="41">
        <f t="shared" si="16"/>
        <v>45178.535211267605</v>
      </c>
      <c r="F156" s="32">
        <f t="shared" si="17"/>
        <v>1626427.2676056286</v>
      </c>
      <c r="G156" s="32">
        <f t="shared" si="20"/>
        <v>11380.849507511699</v>
      </c>
      <c r="H156" s="39"/>
      <c r="I156" s="42">
        <f t="shared" si="22"/>
        <v>56559.3847187793</v>
      </c>
    </row>
    <row r="157" spans="1:9" s="33" customFormat="1" ht="15" customHeight="1" x14ac:dyDescent="0.3">
      <c r="A157" s="33">
        <f t="shared" si="15"/>
        <v>109</v>
      </c>
      <c r="B157" s="30">
        <f t="shared" si="21"/>
        <v>49095</v>
      </c>
      <c r="C157" s="30"/>
      <c r="D157" s="30"/>
      <c r="E157" s="41">
        <f t="shared" si="16"/>
        <v>45178.535211267605</v>
      </c>
      <c r="F157" s="32">
        <f t="shared" si="17"/>
        <v>1581248.7323943609</v>
      </c>
      <c r="G157" s="32">
        <f t="shared" si="20"/>
        <v>11442.367612957709</v>
      </c>
      <c r="H157" s="39"/>
      <c r="I157" s="42">
        <f t="shared" si="22"/>
        <v>56620.902824225312</v>
      </c>
    </row>
    <row r="158" spans="1:9" s="33" customFormat="1" ht="15" customHeight="1" x14ac:dyDescent="0.3">
      <c r="A158" s="33">
        <f t="shared" si="15"/>
        <v>110</v>
      </c>
      <c r="B158" s="30">
        <f t="shared" si="21"/>
        <v>49125</v>
      </c>
      <c r="C158" s="30"/>
      <c r="D158" s="30"/>
      <c r="E158" s="41">
        <f t="shared" si="16"/>
        <v>45178.535211267605</v>
      </c>
      <c r="F158" s="32">
        <f t="shared" si="17"/>
        <v>1536070.1971830933</v>
      </c>
      <c r="G158" s="32">
        <f t="shared" si="20"/>
        <v>10765.668453051605</v>
      </c>
      <c r="H158" s="39"/>
      <c r="I158" s="42">
        <f t="shared" si="22"/>
        <v>55944.203664319211</v>
      </c>
    </row>
    <row r="159" spans="1:9" s="33" customFormat="1" ht="15" customHeight="1" x14ac:dyDescent="0.3">
      <c r="A159" s="33">
        <f t="shared" si="15"/>
        <v>111</v>
      </c>
      <c r="B159" s="30">
        <f t="shared" si="21"/>
        <v>49156</v>
      </c>
      <c r="C159" s="30"/>
      <c r="D159" s="30"/>
      <c r="E159" s="41">
        <f t="shared" si="16"/>
        <v>45178.535211267605</v>
      </c>
      <c r="F159" s="32">
        <f t="shared" si="17"/>
        <v>1490891.6619718256</v>
      </c>
      <c r="G159" s="32">
        <f t="shared" si="20"/>
        <v>10806.680523348943</v>
      </c>
      <c r="H159" s="39"/>
      <c r="I159" s="42">
        <f t="shared" si="22"/>
        <v>55985.215734616548</v>
      </c>
    </row>
    <row r="160" spans="1:9" s="33" customFormat="1" ht="15" customHeight="1" x14ac:dyDescent="0.3">
      <c r="A160" s="33">
        <f t="shared" si="15"/>
        <v>112</v>
      </c>
      <c r="B160" s="30">
        <f t="shared" si="21"/>
        <v>49187</v>
      </c>
      <c r="C160" s="30"/>
      <c r="D160" s="30"/>
      <c r="E160" s="41">
        <f t="shared" si="16"/>
        <v>45178.535211267605</v>
      </c>
      <c r="F160" s="32">
        <f t="shared" si="17"/>
        <v>1445713.126760558</v>
      </c>
      <c r="G160" s="32">
        <f t="shared" si="20"/>
        <v>10488.836978544563</v>
      </c>
      <c r="H160" s="39"/>
      <c r="I160" s="42">
        <f t="shared" si="22"/>
        <v>55667.372189812166</v>
      </c>
    </row>
    <row r="161" spans="1:9" s="33" customFormat="1" ht="15" customHeight="1" x14ac:dyDescent="0.3">
      <c r="A161" s="33">
        <f t="shared" si="15"/>
        <v>113</v>
      </c>
      <c r="B161" s="30">
        <f t="shared" si="21"/>
        <v>49217</v>
      </c>
      <c r="C161" s="30"/>
      <c r="D161" s="30"/>
      <c r="E161" s="41">
        <f t="shared" si="16"/>
        <v>45178.535211267605</v>
      </c>
      <c r="F161" s="32">
        <f t="shared" si="17"/>
        <v>1400534.5915492903</v>
      </c>
      <c r="G161" s="32">
        <f t="shared" si="20"/>
        <v>9842.8968713614631</v>
      </c>
      <c r="H161" s="39"/>
      <c r="I161" s="42">
        <f t="shared" si="22"/>
        <v>55021.432082629064</v>
      </c>
    </row>
    <row r="162" spans="1:9" s="33" customFormat="1" ht="15" customHeight="1" x14ac:dyDescent="0.3">
      <c r="A162" s="33">
        <f t="shared" si="15"/>
        <v>114</v>
      </c>
      <c r="B162" s="30">
        <f t="shared" si="21"/>
        <v>49248</v>
      </c>
      <c r="C162" s="30"/>
      <c r="D162" s="30"/>
      <c r="E162" s="41">
        <f t="shared" si="16"/>
        <v>45178.535211267605</v>
      </c>
      <c r="F162" s="32">
        <f t="shared" si="17"/>
        <v>1355356.0563380227</v>
      </c>
      <c r="G162" s="32">
        <f t="shared" si="20"/>
        <v>9853.1498889357972</v>
      </c>
      <c r="H162" s="39"/>
      <c r="I162" s="42">
        <f t="shared" si="22"/>
        <v>55031.685100203402</v>
      </c>
    </row>
    <row r="163" spans="1:9" s="33" customFormat="1" ht="15" hidden="1" customHeight="1" x14ac:dyDescent="0.3">
      <c r="A163" s="33">
        <f t="shared" si="15"/>
        <v>115</v>
      </c>
      <c r="B163" s="30">
        <f t="shared" si="21"/>
        <v>49278</v>
      </c>
      <c r="C163" s="30"/>
      <c r="D163" s="30"/>
      <c r="E163" s="41">
        <f t="shared" si="16"/>
        <v>45178.535211267605</v>
      </c>
      <c r="F163" s="32">
        <f t="shared" si="17"/>
        <v>1310177.521126755</v>
      </c>
      <c r="G163" s="32">
        <f t="shared" si="20"/>
        <v>9227.7158169013692</v>
      </c>
      <c r="H163" s="39"/>
      <c r="I163" s="42">
        <f t="shared" si="22"/>
        <v>54406.251028168976</v>
      </c>
    </row>
    <row r="164" spans="1:9" s="29" customFormat="1" ht="15" customHeight="1" x14ac:dyDescent="0.3">
      <c r="A164" s="29">
        <f t="shared" si="15"/>
        <v>116</v>
      </c>
      <c r="B164" s="26">
        <f t="shared" si="21"/>
        <v>49309</v>
      </c>
      <c r="C164" s="26"/>
      <c r="D164" s="26"/>
      <c r="E164" s="55">
        <f t="shared" si="16"/>
        <v>45178.535211267605</v>
      </c>
      <c r="F164" s="28">
        <f t="shared" si="17"/>
        <v>1264998.9859154874</v>
      </c>
      <c r="G164" s="28">
        <f t="shared" si="20"/>
        <v>9217.4627993270333</v>
      </c>
      <c r="H164" s="49"/>
      <c r="I164" s="50">
        <f t="shared" si="22"/>
        <v>54395.998010594638</v>
      </c>
    </row>
    <row r="165" spans="1:9" s="33" customFormat="1" ht="15" customHeight="1" x14ac:dyDescent="0.3">
      <c r="A165" s="33">
        <f t="shared" si="15"/>
        <v>117</v>
      </c>
      <c r="B165" s="30">
        <f t="shared" si="21"/>
        <v>49340</v>
      </c>
      <c r="C165" s="30"/>
      <c r="D165" s="30"/>
      <c r="E165" s="41">
        <f t="shared" si="16"/>
        <v>45178.535211267605</v>
      </c>
      <c r="F165" s="32">
        <f t="shared" si="17"/>
        <v>1219820.4507042198</v>
      </c>
      <c r="G165" s="32">
        <f t="shared" si="20"/>
        <v>8899.6192545226513</v>
      </c>
      <c r="H165" s="39"/>
      <c r="I165" s="42">
        <f t="shared" si="22"/>
        <v>54078.154465790256</v>
      </c>
    </row>
    <row r="166" spans="1:9" s="33" customFormat="1" ht="15" customHeight="1" x14ac:dyDescent="0.3">
      <c r="A166" s="33">
        <f t="shared" si="15"/>
        <v>118</v>
      </c>
      <c r="B166" s="30">
        <f t="shared" si="21"/>
        <v>49368</v>
      </c>
      <c r="C166" s="30"/>
      <c r="D166" s="30"/>
      <c r="E166" s="41">
        <f t="shared" si="16"/>
        <v>45178.535211267605</v>
      </c>
      <c r="F166" s="32">
        <f t="shared" si="17"/>
        <v>1174641.9154929521</v>
      </c>
      <c r="G166" s="32">
        <f t="shared" si="20"/>
        <v>7751.281286197147</v>
      </c>
      <c r="H166" s="39"/>
      <c r="I166" s="42">
        <f t="shared" si="22"/>
        <v>52929.816497464752</v>
      </c>
    </row>
    <row r="167" spans="1:9" s="33" customFormat="1" ht="15" customHeight="1" x14ac:dyDescent="0.3">
      <c r="A167" s="33">
        <f t="shared" si="15"/>
        <v>119</v>
      </c>
      <c r="B167" s="30">
        <f t="shared" si="21"/>
        <v>49399</v>
      </c>
      <c r="C167" s="30"/>
      <c r="D167" s="30"/>
      <c r="E167" s="41">
        <f t="shared" si="16"/>
        <v>45178.535211267605</v>
      </c>
      <c r="F167" s="32">
        <f t="shared" si="17"/>
        <v>1129463.3802816845</v>
      </c>
      <c r="G167" s="32">
        <f t="shared" si="20"/>
        <v>8263.9321649138874</v>
      </c>
      <c r="H167" s="39"/>
      <c r="I167" s="42">
        <f t="shared" si="22"/>
        <v>53442.467376181492</v>
      </c>
    </row>
    <row r="168" spans="1:9" s="33" customFormat="1" ht="15" customHeight="1" x14ac:dyDescent="0.3">
      <c r="A168" s="33">
        <f t="shared" si="15"/>
        <v>120</v>
      </c>
      <c r="B168" s="30">
        <f t="shared" si="21"/>
        <v>49429</v>
      </c>
      <c r="C168" s="30"/>
      <c r="D168" s="30"/>
      <c r="E168" s="41">
        <f t="shared" si="16"/>
        <v>45178.535211267605</v>
      </c>
      <c r="F168" s="32">
        <f t="shared" si="17"/>
        <v>1084284.8450704168</v>
      </c>
      <c r="G168" s="32">
        <f t="shared" si="20"/>
        <v>7689.7631807511334</v>
      </c>
      <c r="H168" s="39"/>
      <c r="I168" s="42">
        <f t="shared" si="22"/>
        <v>52868.29839201874</v>
      </c>
    </row>
    <row r="169" spans="1:9" s="33" customFormat="1" ht="15" customHeight="1" x14ac:dyDescent="0.3">
      <c r="A169" s="33">
        <f t="shared" si="15"/>
        <v>121</v>
      </c>
      <c r="B169" s="30">
        <f t="shared" si="21"/>
        <v>49460</v>
      </c>
      <c r="C169" s="30"/>
      <c r="D169" s="30"/>
      <c r="E169" s="41">
        <f t="shared" si="16"/>
        <v>45178.535211267605</v>
      </c>
      <c r="F169" s="32">
        <f t="shared" si="17"/>
        <v>1039106.3098591492</v>
      </c>
      <c r="G169" s="32">
        <f t="shared" si="20"/>
        <v>7628.2450753051235</v>
      </c>
      <c r="H169" s="39"/>
      <c r="I169" s="42">
        <f t="shared" si="22"/>
        <v>52806.780286572728</v>
      </c>
    </row>
    <row r="170" spans="1:9" s="33" customFormat="1" ht="15" customHeight="1" x14ac:dyDescent="0.3">
      <c r="A170" s="33">
        <f t="shared" si="15"/>
        <v>122</v>
      </c>
      <c r="B170" s="30">
        <f t="shared" si="21"/>
        <v>49490</v>
      </c>
      <c r="C170" s="30"/>
      <c r="D170" s="30"/>
      <c r="E170" s="41">
        <f t="shared" si="16"/>
        <v>45178.535211267605</v>
      </c>
      <c r="F170" s="32">
        <f t="shared" si="17"/>
        <v>993927.77464788151</v>
      </c>
      <c r="G170" s="32">
        <f t="shared" si="20"/>
        <v>7074.5821262910395</v>
      </c>
      <c r="H170" s="39"/>
      <c r="I170" s="42">
        <f t="shared" si="22"/>
        <v>52253.117337558644</v>
      </c>
    </row>
    <row r="171" spans="1:9" s="33" customFormat="1" ht="15" customHeight="1" x14ac:dyDescent="0.3">
      <c r="A171" s="33">
        <f t="shared" si="15"/>
        <v>123</v>
      </c>
      <c r="B171" s="30">
        <f t="shared" si="21"/>
        <v>49521</v>
      </c>
      <c r="C171" s="30"/>
      <c r="D171" s="30"/>
      <c r="E171" s="41">
        <f t="shared" si="16"/>
        <v>45178.535211267605</v>
      </c>
      <c r="F171" s="32">
        <f t="shared" si="17"/>
        <v>948749.23943661386</v>
      </c>
      <c r="G171" s="32">
        <f t="shared" si="20"/>
        <v>6992.5579856963595</v>
      </c>
      <c r="H171" s="39"/>
      <c r="I171" s="42">
        <f t="shared" si="22"/>
        <v>52171.093196963964</v>
      </c>
    </row>
    <row r="172" spans="1:9" s="33" customFormat="1" ht="15" customHeight="1" x14ac:dyDescent="0.3">
      <c r="A172" s="33">
        <f t="shared" si="15"/>
        <v>124</v>
      </c>
      <c r="B172" s="30">
        <f t="shared" si="21"/>
        <v>49552</v>
      </c>
      <c r="C172" s="30"/>
      <c r="D172" s="30"/>
      <c r="E172" s="41">
        <f t="shared" si="16"/>
        <v>45178.535211267605</v>
      </c>
      <c r="F172" s="32">
        <f t="shared" si="17"/>
        <v>903570.70422534621</v>
      </c>
      <c r="G172" s="32">
        <f t="shared" si="20"/>
        <v>6674.7144408919767</v>
      </c>
      <c r="H172" s="39"/>
      <c r="I172" s="42">
        <f t="shared" si="22"/>
        <v>51853.249652159582</v>
      </c>
    </row>
    <row r="173" spans="1:9" s="33" customFormat="1" ht="15" customHeight="1" x14ac:dyDescent="0.3">
      <c r="A173" s="33">
        <f t="shared" si="15"/>
        <v>125</v>
      </c>
      <c r="B173" s="30">
        <f t="shared" si="21"/>
        <v>49582</v>
      </c>
      <c r="C173" s="30"/>
      <c r="D173" s="30"/>
      <c r="E173" s="41">
        <f t="shared" si="16"/>
        <v>45178.535211267605</v>
      </c>
      <c r="F173" s="32">
        <f t="shared" si="17"/>
        <v>858392.16901407856</v>
      </c>
      <c r="G173" s="32">
        <f t="shared" si="20"/>
        <v>6151.8105446008976</v>
      </c>
      <c r="H173" s="39"/>
      <c r="I173" s="42">
        <f t="shared" si="22"/>
        <v>51330.345755868504</v>
      </c>
    </row>
    <row r="174" spans="1:9" s="33" customFormat="1" ht="15" customHeight="1" x14ac:dyDescent="0.3">
      <c r="A174" s="33">
        <f t="shared" si="15"/>
        <v>126</v>
      </c>
      <c r="B174" s="30">
        <f t="shared" si="21"/>
        <v>49613</v>
      </c>
      <c r="C174" s="30"/>
      <c r="D174" s="30"/>
      <c r="E174" s="41">
        <f t="shared" si="16"/>
        <v>45178.535211267605</v>
      </c>
      <c r="F174" s="32">
        <f t="shared" si="17"/>
        <v>813213.63380281092</v>
      </c>
      <c r="G174" s="32">
        <f t="shared" si="20"/>
        <v>6039.0273512832118</v>
      </c>
      <c r="H174" s="39"/>
      <c r="I174" s="42">
        <f t="shared" si="22"/>
        <v>51217.562562550818</v>
      </c>
    </row>
    <row r="175" spans="1:9" s="33" customFormat="1" ht="15" customHeight="1" x14ac:dyDescent="0.3">
      <c r="A175" s="33">
        <f t="shared" si="15"/>
        <v>127</v>
      </c>
      <c r="B175" s="30">
        <f t="shared" si="21"/>
        <v>49643</v>
      </c>
      <c r="C175" s="30"/>
      <c r="D175" s="30"/>
      <c r="E175" s="41">
        <f t="shared" si="16"/>
        <v>45178.535211267605</v>
      </c>
      <c r="F175" s="32">
        <f t="shared" si="17"/>
        <v>768035.09859154327</v>
      </c>
      <c r="G175" s="32">
        <f t="shared" si="20"/>
        <v>5536.6294901408037</v>
      </c>
      <c r="H175" s="39"/>
      <c r="I175" s="42">
        <f t="shared" si="22"/>
        <v>50715.164701408408</v>
      </c>
    </row>
    <row r="176" spans="1:9" s="29" customFormat="1" ht="15" customHeight="1" x14ac:dyDescent="0.3">
      <c r="A176" s="29">
        <f t="shared" si="15"/>
        <v>128</v>
      </c>
      <c r="B176" s="26">
        <f t="shared" si="21"/>
        <v>49674</v>
      </c>
      <c r="C176" s="26"/>
      <c r="D176" s="26"/>
      <c r="E176" s="55">
        <f t="shared" si="16"/>
        <v>45178.535211267605</v>
      </c>
      <c r="F176" s="28">
        <f t="shared" si="17"/>
        <v>722856.56338027562</v>
      </c>
      <c r="G176" s="28">
        <f t="shared" si="20"/>
        <v>5403.3402616744488</v>
      </c>
      <c r="H176" s="49"/>
      <c r="I176" s="50">
        <f t="shared" si="22"/>
        <v>50581.875472942054</v>
      </c>
    </row>
    <row r="177" spans="1:9" s="33" customFormat="1" ht="15" customHeight="1" x14ac:dyDescent="0.3">
      <c r="A177" s="33">
        <f t="shared" si="15"/>
        <v>129</v>
      </c>
      <c r="B177" s="30">
        <f t="shared" si="21"/>
        <v>49705</v>
      </c>
      <c r="C177" s="30"/>
      <c r="D177" s="30"/>
      <c r="E177" s="41">
        <f t="shared" si="16"/>
        <v>45178.535211267605</v>
      </c>
      <c r="F177" s="32">
        <f t="shared" si="17"/>
        <v>677678.02816900797</v>
      </c>
      <c r="G177" s="32">
        <f t="shared" si="20"/>
        <v>5085.4967168700659</v>
      </c>
      <c r="H177" s="39"/>
      <c r="I177" s="42">
        <f t="shared" si="22"/>
        <v>50264.031928137672</v>
      </c>
    </row>
    <row r="178" spans="1:9" s="33" customFormat="1" ht="15" customHeight="1" x14ac:dyDescent="0.3">
      <c r="A178" s="33">
        <f t="shared" ref="A178:A192" si="23">A177+1</f>
        <v>130</v>
      </c>
      <c r="B178" s="30">
        <f t="shared" si="21"/>
        <v>49734</v>
      </c>
      <c r="C178" s="30"/>
      <c r="D178" s="30"/>
      <c r="E178" s="41">
        <f t="shared" si="16"/>
        <v>45178.535211267605</v>
      </c>
      <c r="F178" s="32">
        <f t="shared" si="17"/>
        <v>632499.49295774032</v>
      </c>
      <c r="G178" s="32">
        <f t="shared" si="20"/>
        <v>4460.0626448356406</v>
      </c>
      <c r="H178" s="39"/>
      <c r="I178" s="42">
        <f t="shared" si="22"/>
        <v>49638.597856103246</v>
      </c>
    </row>
    <row r="179" spans="1:9" s="33" customFormat="1" ht="15" customHeight="1" x14ac:dyDescent="0.3">
      <c r="A179" s="33">
        <f t="shared" si="23"/>
        <v>131</v>
      </c>
      <c r="B179" s="30">
        <f t="shared" si="21"/>
        <v>49765</v>
      </c>
      <c r="C179" s="30"/>
      <c r="D179" s="30"/>
      <c r="E179" s="41">
        <f t="shared" si="16"/>
        <v>45178.535211267605</v>
      </c>
      <c r="F179" s="32">
        <f t="shared" si="17"/>
        <v>587320.95774647268</v>
      </c>
      <c r="G179" s="32">
        <f t="shared" si="20"/>
        <v>4449.809627261302</v>
      </c>
      <c r="H179" s="39"/>
      <c r="I179" s="42">
        <f t="shared" si="22"/>
        <v>49628.344838528908</v>
      </c>
    </row>
    <row r="180" spans="1:9" s="33" customFormat="1" ht="15" customHeight="1" x14ac:dyDescent="0.3">
      <c r="A180" s="33">
        <f t="shared" si="23"/>
        <v>132</v>
      </c>
      <c r="B180" s="30">
        <f t="shared" si="21"/>
        <v>49795</v>
      </c>
      <c r="C180" s="30"/>
      <c r="D180" s="30"/>
      <c r="E180" s="41">
        <f t="shared" ref="E180:E192" si="24">E179</f>
        <v>45178.535211267605</v>
      </c>
      <c r="F180" s="32">
        <f t="shared" ref="F180:F192" si="25">F179-E180+C179</f>
        <v>542142.42253520503</v>
      </c>
      <c r="G180" s="32">
        <f t="shared" si="20"/>
        <v>3998.6768539905679</v>
      </c>
      <c r="H180" s="39"/>
      <c r="I180" s="42">
        <f t="shared" si="22"/>
        <v>49177.212065258173</v>
      </c>
    </row>
    <row r="181" spans="1:9" s="33" customFormat="1" ht="15" customHeight="1" x14ac:dyDescent="0.3">
      <c r="A181" s="33">
        <f t="shared" si="23"/>
        <v>133</v>
      </c>
      <c r="B181" s="30">
        <f t="shared" si="21"/>
        <v>49826</v>
      </c>
      <c r="C181" s="30"/>
      <c r="D181" s="30"/>
      <c r="E181" s="41">
        <f t="shared" si="24"/>
        <v>45178.535211267605</v>
      </c>
      <c r="F181" s="32">
        <f t="shared" si="25"/>
        <v>496963.88732393744</v>
      </c>
      <c r="G181" s="32">
        <f t="shared" si="20"/>
        <v>3814.1225376525376</v>
      </c>
      <c r="H181" s="39"/>
      <c r="I181" s="42">
        <f t="shared" si="22"/>
        <v>48992.657748920145</v>
      </c>
    </row>
    <row r="182" spans="1:9" s="33" customFormat="1" ht="15" customHeight="1" x14ac:dyDescent="0.3">
      <c r="A182" s="33">
        <f t="shared" si="23"/>
        <v>134</v>
      </c>
      <c r="B182" s="30">
        <f t="shared" si="21"/>
        <v>49856</v>
      </c>
      <c r="C182" s="30"/>
      <c r="D182" s="30"/>
      <c r="E182" s="41">
        <f t="shared" si="24"/>
        <v>45178.535211267605</v>
      </c>
      <c r="F182" s="32">
        <f t="shared" si="25"/>
        <v>451785.35211266985</v>
      </c>
      <c r="G182" s="32">
        <f t="shared" si="20"/>
        <v>3383.4957995304735</v>
      </c>
      <c r="H182" s="39"/>
      <c r="I182" s="42">
        <f t="shared" si="22"/>
        <v>48562.031010798077</v>
      </c>
    </row>
    <row r="183" spans="1:9" s="33" customFormat="1" ht="15" customHeight="1" x14ac:dyDescent="0.3">
      <c r="A183" s="33">
        <f t="shared" si="23"/>
        <v>135</v>
      </c>
      <c r="B183" s="30">
        <f t="shared" si="21"/>
        <v>49887</v>
      </c>
      <c r="C183" s="30"/>
      <c r="D183" s="30"/>
      <c r="E183" s="41">
        <f t="shared" si="24"/>
        <v>45178.535211267605</v>
      </c>
      <c r="F183" s="32">
        <f t="shared" si="25"/>
        <v>406606.81690140226</v>
      </c>
      <c r="G183" s="32">
        <f t="shared" si="20"/>
        <v>3178.4354480437746</v>
      </c>
      <c r="H183" s="39"/>
      <c r="I183" s="42">
        <f t="shared" si="22"/>
        <v>48356.970659311381</v>
      </c>
    </row>
    <row r="184" spans="1:9" s="33" customFormat="1" ht="15" customHeight="1" x14ac:dyDescent="0.3">
      <c r="A184" s="33">
        <f t="shared" si="23"/>
        <v>136</v>
      </c>
      <c r="B184" s="30">
        <f t="shared" si="21"/>
        <v>49918</v>
      </c>
      <c r="C184" s="30"/>
      <c r="D184" s="30"/>
      <c r="E184" s="41">
        <f t="shared" si="24"/>
        <v>45178.535211267605</v>
      </c>
      <c r="F184" s="32">
        <f t="shared" si="25"/>
        <v>361428.28169013467</v>
      </c>
      <c r="G184" s="32">
        <f t="shared" si="20"/>
        <v>2860.5919032393931</v>
      </c>
      <c r="H184" s="39"/>
      <c r="I184" s="42">
        <f t="shared" si="22"/>
        <v>48039.127114506999</v>
      </c>
    </row>
    <row r="185" spans="1:9" s="33" customFormat="1" ht="15" customHeight="1" x14ac:dyDescent="0.3">
      <c r="A185" s="33">
        <f t="shared" si="23"/>
        <v>137</v>
      </c>
      <c r="B185" s="30">
        <f t="shared" si="21"/>
        <v>49948</v>
      </c>
      <c r="C185" s="30"/>
      <c r="D185" s="30"/>
      <c r="E185" s="41">
        <f t="shared" si="24"/>
        <v>45178.535211267605</v>
      </c>
      <c r="F185" s="32">
        <f t="shared" si="25"/>
        <v>316249.74647886708</v>
      </c>
      <c r="G185" s="32">
        <f t="shared" si="20"/>
        <v>2460.724217840333</v>
      </c>
      <c r="H185" s="39"/>
      <c r="I185" s="42">
        <f t="shared" si="22"/>
        <v>47639.259429107937</v>
      </c>
    </row>
    <row r="186" spans="1:9" s="33" customFormat="1" ht="15" customHeight="1" x14ac:dyDescent="0.3">
      <c r="A186" s="33">
        <f t="shared" si="23"/>
        <v>138</v>
      </c>
      <c r="B186" s="30">
        <f t="shared" si="21"/>
        <v>49979</v>
      </c>
      <c r="C186" s="30"/>
      <c r="D186" s="30"/>
      <c r="E186" s="41">
        <f t="shared" si="24"/>
        <v>45178.535211267605</v>
      </c>
      <c r="F186" s="32">
        <f t="shared" si="25"/>
        <v>271071.21126759949</v>
      </c>
      <c r="G186" s="32">
        <f t="shared" si="20"/>
        <v>2224.9048136306292</v>
      </c>
      <c r="H186" s="39"/>
      <c r="I186" s="42">
        <f t="shared" si="22"/>
        <v>47403.440024898235</v>
      </c>
    </row>
    <row r="187" spans="1:9" s="33" customFormat="1" ht="15" customHeight="1" x14ac:dyDescent="0.3">
      <c r="A187" s="33">
        <f t="shared" si="23"/>
        <v>139</v>
      </c>
      <c r="B187" s="30">
        <f t="shared" si="21"/>
        <v>50009</v>
      </c>
      <c r="C187" s="30"/>
      <c r="D187" s="30"/>
      <c r="E187" s="41">
        <f t="shared" si="24"/>
        <v>45178.535211267605</v>
      </c>
      <c r="F187" s="32">
        <f t="shared" si="25"/>
        <v>225892.6760563319</v>
      </c>
      <c r="G187" s="32">
        <f t="shared" si="20"/>
        <v>1845.5431633802395</v>
      </c>
      <c r="H187" s="39"/>
      <c r="I187" s="42">
        <f t="shared" si="22"/>
        <v>47024.078374647841</v>
      </c>
    </row>
    <row r="188" spans="1:9" s="29" customFormat="1" ht="15" customHeight="1" x14ac:dyDescent="0.3">
      <c r="A188" s="29">
        <f t="shared" si="23"/>
        <v>140</v>
      </c>
      <c r="B188" s="26">
        <f t="shared" si="21"/>
        <v>50040</v>
      </c>
      <c r="C188" s="26"/>
      <c r="D188" s="26"/>
      <c r="E188" s="55">
        <f t="shared" si="24"/>
        <v>45178.535211267605</v>
      </c>
      <c r="F188" s="28">
        <f t="shared" si="25"/>
        <v>180714.14084506431</v>
      </c>
      <c r="G188" s="28">
        <f t="shared" si="20"/>
        <v>1589.2177240218659</v>
      </c>
      <c r="H188" s="49"/>
      <c r="I188" s="50">
        <f t="shared" si="22"/>
        <v>46767.752935289471</v>
      </c>
    </row>
    <row r="189" spans="1:9" s="33" customFormat="1" ht="15" customHeight="1" x14ac:dyDescent="0.3">
      <c r="A189" s="33">
        <f t="shared" si="23"/>
        <v>141</v>
      </c>
      <c r="B189" s="30">
        <f t="shared" si="21"/>
        <v>50071</v>
      </c>
      <c r="C189" s="30"/>
      <c r="D189" s="30"/>
      <c r="E189" s="41">
        <f t="shared" si="24"/>
        <v>45178.535211267605</v>
      </c>
      <c r="F189" s="32">
        <f t="shared" si="25"/>
        <v>135535.60563379672</v>
      </c>
      <c r="G189" s="32">
        <f t="shared" si="20"/>
        <v>1271.3741792174842</v>
      </c>
      <c r="H189" s="39"/>
      <c r="I189" s="42">
        <f t="shared" si="22"/>
        <v>46449.909390485089</v>
      </c>
    </row>
    <row r="190" spans="1:9" s="33" customFormat="1" ht="15" customHeight="1" x14ac:dyDescent="0.3">
      <c r="A190" s="33">
        <f t="shared" si="23"/>
        <v>142</v>
      </c>
      <c r="B190" s="30">
        <f t="shared" si="21"/>
        <v>50099</v>
      </c>
      <c r="C190" s="30"/>
      <c r="D190" s="30"/>
      <c r="E190" s="41">
        <f t="shared" si="24"/>
        <v>45178.535211267605</v>
      </c>
      <c r="F190" s="32">
        <f t="shared" si="25"/>
        <v>90357.070422529112</v>
      </c>
      <c r="G190" s="32">
        <f t="shared" si="20"/>
        <v>861.25347624409267</v>
      </c>
      <c r="H190" s="39"/>
      <c r="I190" s="42">
        <f t="shared" si="22"/>
        <v>46039.788687511696</v>
      </c>
    </row>
    <row r="191" spans="1:9" s="33" customFormat="1" ht="15" customHeight="1" x14ac:dyDescent="0.3">
      <c r="A191" s="33">
        <f t="shared" si="23"/>
        <v>143</v>
      </c>
      <c r="B191" s="30">
        <f t="shared" si="21"/>
        <v>50130</v>
      </c>
      <c r="C191" s="30"/>
      <c r="D191" s="30"/>
      <c r="E191" s="41">
        <f t="shared" si="24"/>
        <v>45178.535211267605</v>
      </c>
      <c r="F191" s="32">
        <f t="shared" si="25"/>
        <v>45178.535211261507</v>
      </c>
      <c r="G191" s="32">
        <f t="shared" si="20"/>
        <v>635.68708960872073</v>
      </c>
      <c r="H191" s="39"/>
      <c r="I191" s="42">
        <f t="shared" si="22"/>
        <v>45814.222300876325</v>
      </c>
    </row>
    <row r="192" spans="1:9" s="33" customFormat="1" ht="15" customHeight="1" x14ac:dyDescent="0.3">
      <c r="A192" s="33">
        <f t="shared" si="23"/>
        <v>144</v>
      </c>
      <c r="B192" s="30">
        <f t="shared" si="21"/>
        <v>50160</v>
      </c>
      <c r="C192" s="30"/>
      <c r="D192" s="30"/>
      <c r="E192" s="41">
        <f t="shared" si="24"/>
        <v>45178.535211267605</v>
      </c>
      <c r="F192" s="32">
        <f t="shared" si="25"/>
        <v>-6.0972524806857109E-9</v>
      </c>
      <c r="G192" s="32">
        <f t="shared" si="20"/>
        <v>307.59052723000542</v>
      </c>
      <c r="H192" s="39"/>
      <c r="I192" s="42">
        <f t="shared" si="22"/>
        <v>45486.125738497612</v>
      </c>
    </row>
    <row r="193" spans="2:9" s="33" customFormat="1" x14ac:dyDescent="0.3">
      <c r="B193" s="56" t="s">
        <v>14</v>
      </c>
      <c r="C193" s="57">
        <f>C49</f>
        <v>0</v>
      </c>
      <c r="D193" s="58"/>
      <c r="E193" s="59">
        <f>SUM(E49:E192)</f>
        <v>6415352.0000000065</v>
      </c>
      <c r="F193" s="59"/>
      <c r="G193" s="59">
        <f>SUM(G49:G192)</f>
        <v>3169320.5154202268</v>
      </c>
      <c r="H193" s="59">
        <f>SUM(H23:H147)</f>
        <v>0</v>
      </c>
      <c r="I193" s="59">
        <f>SUM(I49:I192)</f>
        <v>9584672.5154202282</v>
      </c>
    </row>
    <row r="194" spans="2:9" s="33" customFormat="1" x14ac:dyDescent="0.3">
      <c r="B194" s="60" t="s">
        <v>16</v>
      </c>
      <c r="C194" s="61"/>
      <c r="D194" s="61"/>
      <c r="E194" s="34"/>
      <c r="F194" s="34"/>
      <c r="G194" s="62"/>
      <c r="H194" s="62"/>
      <c r="I194" s="63"/>
    </row>
    <row r="195" spans="2:9" s="68" customFormat="1" x14ac:dyDescent="0.3">
      <c r="B195" s="64" t="s">
        <v>17</v>
      </c>
      <c r="C195" s="64"/>
      <c r="D195" s="64"/>
      <c r="E195" s="65"/>
      <c r="F195" s="65"/>
      <c r="G195" s="66"/>
      <c r="H195" s="66"/>
      <c r="I195" s="67"/>
    </row>
    <row r="196" spans="2:9" s="68" customFormat="1" x14ac:dyDescent="0.3">
      <c r="B196" s="64" t="s">
        <v>18</v>
      </c>
      <c r="C196" s="64"/>
      <c r="D196" s="64"/>
      <c r="E196" s="65"/>
      <c r="F196" s="65"/>
      <c r="G196" s="66"/>
      <c r="H196" s="66"/>
      <c r="I196" s="67"/>
    </row>
    <row r="197" spans="2:9" s="33" customFormat="1" x14ac:dyDescent="0.3">
      <c r="B197" s="61"/>
      <c r="C197" s="61"/>
      <c r="D197" s="61"/>
      <c r="E197" s="34"/>
      <c r="F197" s="34"/>
      <c r="G197" s="62"/>
      <c r="H197" s="62"/>
      <c r="I197" s="63"/>
    </row>
    <row r="198" spans="2:9" s="33" customFormat="1" x14ac:dyDescent="0.3">
      <c r="B198" s="61"/>
      <c r="C198" s="61"/>
      <c r="D198" s="61"/>
      <c r="E198" s="34"/>
      <c r="F198" s="34"/>
      <c r="G198" s="62"/>
      <c r="H198" s="62"/>
      <c r="I198" s="63"/>
    </row>
    <row r="199" spans="2:9" s="33" customFormat="1" x14ac:dyDescent="0.3">
      <c r="B199" s="61"/>
      <c r="C199" s="61"/>
      <c r="D199" s="61"/>
      <c r="E199" s="34"/>
      <c r="F199" s="34"/>
      <c r="G199" s="62"/>
      <c r="H199" s="62"/>
      <c r="I199" s="63"/>
    </row>
    <row r="200" spans="2:9" s="33" customFormat="1" x14ac:dyDescent="0.3">
      <c r="B200" s="61"/>
      <c r="C200" s="61"/>
      <c r="D200" s="61"/>
      <c r="E200" s="34"/>
      <c r="F200" s="34"/>
      <c r="G200" s="62"/>
      <c r="H200" s="62"/>
      <c r="I200" s="63"/>
    </row>
    <row r="201" spans="2:9" s="33" customFormat="1" x14ac:dyDescent="0.3">
      <c r="B201" s="61"/>
      <c r="C201" s="61"/>
      <c r="D201" s="61"/>
      <c r="E201" s="34"/>
      <c r="F201" s="34"/>
      <c r="G201" s="62"/>
      <c r="H201" s="62"/>
      <c r="I201" s="63"/>
    </row>
    <row r="202" spans="2:9" s="33" customFormat="1" x14ac:dyDescent="0.3">
      <c r="B202" s="61"/>
      <c r="C202" s="61"/>
      <c r="D202" s="61"/>
      <c r="E202" s="34"/>
      <c r="F202" s="34"/>
      <c r="G202" s="69"/>
      <c r="H202" s="62"/>
      <c r="I202" s="63"/>
    </row>
    <row r="203" spans="2:9" s="33" customFormat="1" x14ac:dyDescent="0.3">
      <c r="B203" s="61"/>
      <c r="C203" s="61"/>
      <c r="D203" s="61"/>
      <c r="E203" s="34"/>
      <c r="F203" s="34"/>
      <c r="G203" s="62"/>
      <c r="H203" s="62"/>
      <c r="I203" s="63"/>
    </row>
    <row r="204" spans="2:9" s="33" customFormat="1" x14ac:dyDescent="0.3">
      <c r="B204" s="61"/>
      <c r="C204" s="61"/>
      <c r="D204" s="61"/>
      <c r="E204" s="34"/>
      <c r="F204" s="34"/>
      <c r="G204" s="62"/>
      <c r="H204" s="62"/>
      <c r="I204" s="63"/>
    </row>
    <row r="205" spans="2:9" s="33" customFormat="1" x14ac:dyDescent="0.3">
      <c r="B205" s="61"/>
      <c r="C205" s="61"/>
      <c r="D205" s="61"/>
      <c r="E205" s="34"/>
      <c r="F205" s="34"/>
      <c r="G205" s="62"/>
      <c r="H205" s="62"/>
      <c r="I205" s="63"/>
    </row>
    <row r="206" spans="2:9" s="33" customFormat="1" x14ac:dyDescent="0.3">
      <c r="B206" s="61"/>
      <c r="C206" s="61"/>
      <c r="D206" s="61"/>
      <c r="E206" s="34"/>
      <c r="F206" s="34"/>
      <c r="G206" s="62"/>
      <c r="H206" s="62"/>
      <c r="I206" s="63"/>
    </row>
    <row r="207" spans="2:9" s="33" customFormat="1" x14ac:dyDescent="0.3">
      <c r="B207" s="61"/>
      <c r="C207" s="61"/>
      <c r="D207" s="61"/>
      <c r="E207" s="34"/>
      <c r="F207" s="34"/>
      <c r="G207" s="62"/>
      <c r="H207" s="62"/>
      <c r="I207" s="63"/>
    </row>
    <row r="208" spans="2:9" s="33" customFormat="1" x14ac:dyDescent="0.3">
      <c r="B208" s="61"/>
      <c r="C208" s="61"/>
      <c r="D208" s="61"/>
      <c r="E208" s="34"/>
      <c r="F208" s="34"/>
      <c r="G208" s="62"/>
      <c r="H208" s="62"/>
      <c r="I208" s="63"/>
    </row>
    <row r="209" spans="2:9" s="33" customFormat="1" x14ac:dyDescent="0.3">
      <c r="B209" s="61"/>
      <c r="C209" s="61"/>
      <c r="D209" s="61"/>
      <c r="E209" s="34"/>
      <c r="F209" s="34"/>
      <c r="G209" s="62"/>
      <c r="H209" s="62"/>
      <c r="I209" s="63"/>
    </row>
    <row r="210" spans="2:9" s="33" customFormat="1" x14ac:dyDescent="0.3">
      <c r="B210" s="61"/>
      <c r="C210" s="61"/>
      <c r="D210" s="61"/>
      <c r="E210" s="34"/>
      <c r="F210" s="34"/>
      <c r="G210" s="62"/>
      <c r="H210" s="62"/>
      <c r="I210" s="63"/>
    </row>
    <row r="211" spans="2:9" s="33" customFormat="1" x14ac:dyDescent="0.3">
      <c r="B211" s="61"/>
      <c r="C211" s="61"/>
      <c r="D211" s="61"/>
      <c r="E211" s="34"/>
      <c r="F211" s="34"/>
      <c r="G211" s="62"/>
      <c r="H211" s="62"/>
      <c r="I211" s="63"/>
    </row>
    <row r="212" spans="2:9" s="33" customFormat="1" x14ac:dyDescent="0.3">
      <c r="B212" s="61"/>
      <c r="C212" s="61"/>
      <c r="D212" s="61"/>
      <c r="E212" s="34"/>
      <c r="F212" s="34"/>
      <c r="G212" s="62"/>
      <c r="H212" s="62"/>
      <c r="I212" s="63"/>
    </row>
    <row r="213" spans="2:9" s="33" customFormat="1" x14ac:dyDescent="0.3">
      <c r="B213" s="61"/>
      <c r="C213" s="61"/>
      <c r="D213" s="61"/>
      <c r="E213" s="34"/>
      <c r="F213" s="34"/>
      <c r="G213" s="62"/>
      <c r="H213" s="62"/>
      <c r="I213" s="63"/>
    </row>
    <row r="214" spans="2:9" s="33" customFormat="1" x14ac:dyDescent="0.3">
      <c r="B214" s="61"/>
      <c r="C214" s="61"/>
      <c r="D214" s="61"/>
      <c r="E214" s="34"/>
      <c r="F214" s="34"/>
      <c r="G214" s="62"/>
      <c r="H214" s="62"/>
      <c r="I214" s="63"/>
    </row>
    <row r="215" spans="2:9" s="33" customFormat="1" x14ac:dyDescent="0.3">
      <c r="B215" s="61"/>
      <c r="C215" s="61"/>
      <c r="D215" s="61"/>
      <c r="E215" s="34"/>
      <c r="F215" s="34"/>
      <c r="G215" s="62"/>
      <c r="H215" s="62"/>
      <c r="I215" s="63"/>
    </row>
    <row r="216" spans="2:9" s="33" customFormat="1" x14ac:dyDescent="0.3">
      <c r="B216" s="61"/>
      <c r="C216" s="61"/>
      <c r="D216" s="61"/>
      <c r="E216" s="34"/>
      <c r="F216" s="34"/>
      <c r="G216" s="62"/>
      <c r="H216" s="62"/>
      <c r="I216" s="63"/>
    </row>
    <row r="217" spans="2:9" s="33" customFormat="1" x14ac:dyDescent="0.3">
      <c r="B217" s="61"/>
      <c r="C217" s="61"/>
      <c r="D217" s="61"/>
      <c r="E217" s="34"/>
      <c r="F217" s="34"/>
      <c r="G217" s="62"/>
      <c r="H217" s="62"/>
      <c r="I217" s="63"/>
    </row>
    <row r="218" spans="2:9" s="33" customFormat="1" x14ac:dyDescent="0.3">
      <c r="B218" s="61"/>
      <c r="C218" s="61"/>
      <c r="D218" s="61"/>
      <c r="E218" s="34"/>
      <c r="F218" s="34"/>
      <c r="G218" s="62"/>
      <c r="H218" s="62"/>
      <c r="I218" s="63"/>
    </row>
    <row r="219" spans="2:9" s="33" customFormat="1" x14ac:dyDescent="0.3">
      <c r="B219" s="61"/>
      <c r="C219" s="61"/>
      <c r="D219" s="61"/>
      <c r="E219" s="34"/>
      <c r="F219" s="34"/>
      <c r="G219" s="62"/>
      <c r="H219" s="62"/>
      <c r="I219" s="63"/>
    </row>
    <row r="220" spans="2:9" s="33" customFormat="1" x14ac:dyDescent="0.3">
      <c r="B220" s="61"/>
      <c r="C220" s="61"/>
      <c r="D220" s="61"/>
      <c r="E220" s="34"/>
      <c r="F220" s="34"/>
      <c r="G220" s="62"/>
      <c r="H220" s="62"/>
      <c r="I220" s="63"/>
    </row>
    <row r="221" spans="2:9" s="33" customFormat="1" x14ac:dyDescent="0.3">
      <c r="B221" s="61"/>
      <c r="C221" s="61"/>
      <c r="D221" s="61"/>
      <c r="E221" s="34"/>
      <c r="F221" s="34"/>
      <c r="G221" s="62"/>
      <c r="H221" s="62"/>
      <c r="I221" s="63"/>
    </row>
    <row r="222" spans="2:9" s="33" customFormat="1" x14ac:dyDescent="0.3">
      <c r="B222" s="61"/>
      <c r="C222" s="61"/>
      <c r="D222" s="61"/>
      <c r="E222" s="34"/>
      <c r="F222" s="34"/>
      <c r="G222" s="62"/>
      <c r="H222" s="62"/>
      <c r="I222" s="63"/>
    </row>
    <row r="223" spans="2:9" s="33" customFormat="1" x14ac:dyDescent="0.3">
      <c r="B223" s="61"/>
      <c r="C223" s="61"/>
      <c r="D223" s="61"/>
      <c r="E223" s="34"/>
      <c r="F223" s="34"/>
      <c r="G223" s="62"/>
      <c r="H223" s="62"/>
      <c r="I223" s="63"/>
    </row>
    <row r="224" spans="2:9" s="33" customFormat="1" x14ac:dyDescent="0.3">
      <c r="B224" s="61"/>
      <c r="C224" s="61"/>
      <c r="D224" s="61"/>
      <c r="E224" s="34"/>
      <c r="F224" s="34"/>
      <c r="G224" s="62"/>
      <c r="H224" s="62"/>
      <c r="I224" s="63"/>
    </row>
    <row r="225" spans="2:9" s="33" customFormat="1" x14ac:dyDescent="0.3">
      <c r="B225" s="61"/>
      <c r="C225" s="61"/>
      <c r="D225" s="61"/>
      <c r="E225" s="34"/>
      <c r="F225" s="34"/>
      <c r="G225" s="62"/>
      <c r="H225" s="62"/>
      <c r="I225" s="63"/>
    </row>
    <row r="226" spans="2:9" s="33" customFormat="1" x14ac:dyDescent="0.3">
      <c r="B226" s="61"/>
      <c r="C226" s="61"/>
      <c r="D226" s="61"/>
      <c r="E226" s="34"/>
      <c r="F226" s="34"/>
      <c r="G226" s="62"/>
      <c r="H226" s="62"/>
      <c r="I226" s="63"/>
    </row>
    <row r="227" spans="2:9" s="33" customFormat="1" x14ac:dyDescent="0.3">
      <c r="B227" s="61"/>
      <c r="C227" s="61"/>
      <c r="D227" s="61"/>
      <c r="E227" s="34"/>
      <c r="F227" s="34"/>
      <c r="G227" s="62"/>
      <c r="H227" s="62"/>
      <c r="I227" s="63"/>
    </row>
    <row r="228" spans="2:9" s="33" customFormat="1" x14ac:dyDescent="0.3">
      <c r="B228" s="61"/>
      <c r="C228" s="61"/>
      <c r="D228" s="61"/>
      <c r="E228" s="34"/>
      <c r="F228" s="34"/>
      <c r="G228" s="62"/>
      <c r="H228" s="62"/>
      <c r="I228" s="63"/>
    </row>
    <row r="229" spans="2:9" s="33" customFormat="1" x14ac:dyDescent="0.3">
      <c r="B229" s="61"/>
      <c r="C229" s="61"/>
      <c r="D229" s="61"/>
      <c r="E229" s="34"/>
      <c r="F229" s="34"/>
      <c r="G229" s="62"/>
      <c r="H229" s="62"/>
      <c r="I229" s="63"/>
    </row>
    <row r="230" spans="2:9" s="33" customFormat="1" x14ac:dyDescent="0.3">
      <c r="B230" s="61"/>
      <c r="C230" s="61"/>
      <c r="D230" s="61"/>
      <c r="E230" s="34"/>
      <c r="F230" s="34"/>
      <c r="G230" s="62"/>
      <c r="H230" s="62"/>
      <c r="I230" s="63"/>
    </row>
    <row r="231" spans="2:9" s="33" customFormat="1" x14ac:dyDescent="0.3">
      <c r="B231" s="61"/>
      <c r="C231" s="61"/>
      <c r="D231" s="61"/>
      <c r="E231" s="34"/>
      <c r="F231" s="34"/>
      <c r="G231" s="62"/>
      <c r="H231" s="62"/>
      <c r="I231" s="63"/>
    </row>
    <row r="232" spans="2:9" s="33" customFormat="1" x14ac:dyDescent="0.3">
      <c r="B232" s="61"/>
      <c r="C232" s="61"/>
      <c r="D232" s="61"/>
      <c r="E232" s="34"/>
      <c r="F232" s="34"/>
      <c r="G232" s="62"/>
      <c r="H232" s="62"/>
      <c r="I232" s="63"/>
    </row>
    <row r="233" spans="2:9" s="33" customFormat="1" x14ac:dyDescent="0.3">
      <c r="B233" s="61"/>
      <c r="C233" s="61"/>
      <c r="D233" s="61"/>
      <c r="E233" s="34"/>
      <c r="F233" s="34"/>
      <c r="G233" s="62"/>
      <c r="H233" s="62"/>
      <c r="I233" s="63"/>
    </row>
    <row r="234" spans="2:9" s="33" customFormat="1" x14ac:dyDescent="0.3">
      <c r="B234" s="61"/>
      <c r="C234" s="61"/>
      <c r="D234" s="61"/>
      <c r="E234" s="34"/>
      <c r="F234" s="34"/>
      <c r="G234" s="62"/>
      <c r="H234" s="62"/>
      <c r="I234" s="63"/>
    </row>
    <row r="235" spans="2:9" s="33" customFormat="1" x14ac:dyDescent="0.3">
      <c r="B235" s="61"/>
      <c r="C235" s="61"/>
      <c r="D235" s="61"/>
      <c r="E235" s="34"/>
      <c r="F235" s="34"/>
      <c r="G235" s="62"/>
      <c r="H235" s="62"/>
      <c r="I235" s="63"/>
    </row>
    <row r="236" spans="2:9" s="33" customFormat="1" x14ac:dyDescent="0.3">
      <c r="B236" s="61"/>
      <c r="C236" s="61"/>
      <c r="D236" s="61"/>
      <c r="E236" s="34"/>
      <c r="F236" s="34"/>
      <c r="G236" s="62"/>
      <c r="H236" s="62"/>
      <c r="I236" s="63"/>
    </row>
    <row r="237" spans="2:9" s="33" customFormat="1" x14ac:dyDescent="0.3">
      <c r="B237" s="61"/>
      <c r="C237" s="61"/>
      <c r="D237" s="61"/>
      <c r="E237" s="34"/>
      <c r="F237" s="34"/>
      <c r="G237" s="62"/>
      <c r="H237" s="62"/>
      <c r="I237" s="63"/>
    </row>
    <row r="238" spans="2:9" s="33" customFormat="1" x14ac:dyDescent="0.3">
      <c r="B238" s="61"/>
      <c r="C238" s="61"/>
      <c r="D238" s="61"/>
      <c r="E238" s="34"/>
      <c r="F238" s="34"/>
      <c r="G238" s="62"/>
      <c r="H238" s="62"/>
      <c r="I238" s="63"/>
    </row>
    <row r="239" spans="2:9" s="33" customFormat="1" x14ac:dyDescent="0.3">
      <c r="B239" s="61"/>
      <c r="C239" s="61"/>
      <c r="D239" s="61"/>
      <c r="E239" s="34"/>
      <c r="F239" s="34"/>
      <c r="G239" s="62"/>
      <c r="H239" s="62"/>
      <c r="I239" s="63"/>
    </row>
    <row r="240" spans="2:9" s="33" customFormat="1" x14ac:dyDescent="0.3">
      <c r="B240" s="61"/>
      <c r="C240" s="61"/>
      <c r="D240" s="61"/>
      <c r="E240" s="34"/>
      <c r="F240" s="34"/>
      <c r="G240" s="62"/>
      <c r="H240" s="62"/>
      <c r="I240" s="63"/>
    </row>
    <row r="241" spans="2:9" s="33" customFormat="1" x14ac:dyDescent="0.3">
      <c r="B241" s="61"/>
      <c r="C241" s="61"/>
      <c r="D241" s="61"/>
      <c r="E241" s="34"/>
      <c r="F241" s="34"/>
      <c r="G241" s="62"/>
      <c r="H241" s="62"/>
      <c r="I241" s="63"/>
    </row>
    <row r="242" spans="2:9" s="33" customFormat="1" x14ac:dyDescent="0.3">
      <c r="B242" s="61"/>
      <c r="C242" s="61"/>
      <c r="D242" s="61"/>
      <c r="E242" s="34"/>
      <c r="F242" s="34"/>
      <c r="G242" s="62"/>
      <c r="H242" s="62"/>
      <c r="I242" s="63"/>
    </row>
    <row r="243" spans="2:9" s="33" customFormat="1" x14ac:dyDescent="0.3">
      <c r="B243" s="61"/>
      <c r="C243" s="61"/>
      <c r="D243" s="61"/>
      <c r="E243" s="34"/>
      <c r="F243" s="34"/>
      <c r="G243" s="62"/>
      <c r="H243" s="62"/>
      <c r="I243" s="63"/>
    </row>
    <row r="244" spans="2:9" s="33" customFormat="1" x14ac:dyDescent="0.3">
      <c r="B244" s="61"/>
      <c r="C244" s="61"/>
      <c r="D244" s="61"/>
      <c r="E244" s="34"/>
      <c r="F244" s="34"/>
      <c r="G244" s="62"/>
      <c r="H244" s="62"/>
      <c r="I244" s="63"/>
    </row>
    <row r="245" spans="2:9" s="33" customFormat="1" x14ac:dyDescent="0.3">
      <c r="B245" s="61"/>
      <c r="C245" s="61"/>
      <c r="D245" s="61"/>
      <c r="E245" s="34"/>
      <c r="F245" s="34"/>
      <c r="G245" s="62"/>
      <c r="H245" s="62"/>
      <c r="I245" s="63"/>
    </row>
    <row r="246" spans="2:9" s="33" customFormat="1" x14ac:dyDescent="0.3">
      <c r="B246" s="61"/>
      <c r="C246" s="61"/>
      <c r="D246" s="61"/>
      <c r="E246" s="34"/>
      <c r="F246" s="34"/>
      <c r="G246" s="62"/>
      <c r="H246" s="62"/>
      <c r="I246" s="63"/>
    </row>
    <row r="247" spans="2:9" s="33" customFormat="1" x14ac:dyDescent="0.3">
      <c r="B247" s="61"/>
      <c r="C247" s="61"/>
      <c r="D247" s="61"/>
      <c r="E247" s="34"/>
      <c r="F247" s="34"/>
      <c r="G247" s="62"/>
      <c r="H247" s="62"/>
      <c r="I247" s="63"/>
    </row>
    <row r="248" spans="2:9" s="33" customFormat="1" x14ac:dyDescent="0.3">
      <c r="B248" s="61"/>
      <c r="C248" s="61"/>
      <c r="D248" s="61"/>
      <c r="E248" s="34"/>
      <c r="F248" s="34"/>
      <c r="G248" s="62"/>
      <c r="H248" s="62"/>
      <c r="I248" s="63"/>
    </row>
    <row r="249" spans="2:9" s="33" customFormat="1" x14ac:dyDescent="0.3">
      <c r="B249" s="61"/>
      <c r="C249" s="61"/>
      <c r="D249" s="61"/>
      <c r="E249" s="34"/>
      <c r="F249" s="34"/>
      <c r="G249" s="62"/>
      <c r="H249" s="62"/>
      <c r="I249" s="63"/>
    </row>
    <row r="250" spans="2:9" s="33" customFormat="1" x14ac:dyDescent="0.3">
      <c r="B250" s="61"/>
      <c r="C250" s="61"/>
      <c r="D250" s="61"/>
      <c r="E250" s="34"/>
      <c r="F250" s="34"/>
      <c r="G250" s="62"/>
      <c r="H250" s="62"/>
      <c r="I250" s="63"/>
    </row>
    <row r="251" spans="2:9" s="33" customFormat="1" x14ac:dyDescent="0.3">
      <c r="B251" s="61"/>
      <c r="C251" s="61"/>
      <c r="D251" s="61"/>
      <c r="E251" s="34"/>
      <c r="F251" s="34"/>
      <c r="G251" s="62"/>
      <c r="H251" s="62"/>
      <c r="I251" s="63"/>
    </row>
    <row r="252" spans="2:9" s="33" customFormat="1" x14ac:dyDescent="0.3">
      <c r="B252" s="61"/>
      <c r="C252" s="61"/>
      <c r="D252" s="61"/>
      <c r="E252" s="34"/>
      <c r="F252" s="34"/>
      <c r="G252" s="62"/>
      <c r="H252" s="62"/>
      <c r="I252" s="63"/>
    </row>
    <row r="253" spans="2:9" s="33" customFormat="1" x14ac:dyDescent="0.3">
      <c r="B253" s="61"/>
      <c r="C253" s="61"/>
      <c r="D253" s="61"/>
      <c r="E253" s="34"/>
      <c r="F253" s="34"/>
      <c r="G253" s="62"/>
      <c r="H253" s="62"/>
      <c r="I253" s="63"/>
    </row>
    <row r="254" spans="2:9" s="33" customFormat="1" x14ac:dyDescent="0.3">
      <c r="B254" s="61"/>
      <c r="C254" s="61"/>
      <c r="D254" s="61"/>
      <c r="E254" s="34"/>
      <c r="F254" s="34"/>
      <c r="G254" s="62"/>
      <c r="H254" s="62"/>
      <c r="I254" s="63"/>
    </row>
    <row r="255" spans="2:9" s="33" customFormat="1" x14ac:dyDescent="0.3">
      <c r="B255" s="61"/>
      <c r="C255" s="61"/>
      <c r="D255" s="61"/>
      <c r="E255" s="34"/>
      <c r="F255" s="34"/>
      <c r="G255" s="62"/>
      <c r="H255" s="62"/>
      <c r="I255" s="63"/>
    </row>
    <row r="256" spans="2:9" s="33" customFormat="1" x14ac:dyDescent="0.3">
      <c r="B256" s="61"/>
      <c r="C256" s="61"/>
      <c r="D256" s="61"/>
      <c r="E256" s="34"/>
      <c r="F256" s="34"/>
      <c r="G256" s="62"/>
      <c r="H256" s="62"/>
      <c r="I256" s="63"/>
    </row>
    <row r="257" spans="2:9" s="33" customFormat="1" x14ac:dyDescent="0.3">
      <c r="B257" s="61"/>
      <c r="C257" s="61"/>
      <c r="D257" s="61"/>
      <c r="E257" s="34"/>
      <c r="F257" s="34"/>
      <c r="G257" s="62"/>
      <c r="H257" s="62"/>
      <c r="I257" s="63"/>
    </row>
    <row r="258" spans="2:9" s="33" customFormat="1" x14ac:dyDescent="0.3">
      <c r="B258" s="61"/>
      <c r="C258" s="61"/>
      <c r="D258" s="61"/>
      <c r="E258" s="34"/>
      <c r="F258" s="34"/>
      <c r="G258" s="62"/>
      <c r="H258" s="62"/>
      <c r="I258" s="63"/>
    </row>
    <row r="259" spans="2:9" s="33" customFormat="1" x14ac:dyDescent="0.3">
      <c r="B259" s="61"/>
      <c r="C259" s="61"/>
      <c r="D259" s="61"/>
      <c r="E259" s="34"/>
      <c r="F259" s="34"/>
      <c r="G259" s="62"/>
      <c r="H259" s="62"/>
      <c r="I259" s="63"/>
    </row>
    <row r="260" spans="2:9" s="33" customFormat="1" x14ac:dyDescent="0.3">
      <c r="B260" s="61"/>
      <c r="C260" s="61"/>
      <c r="D260" s="61"/>
      <c r="E260" s="34"/>
      <c r="F260" s="34"/>
      <c r="G260" s="62"/>
      <c r="H260" s="62"/>
      <c r="I260" s="63"/>
    </row>
    <row r="261" spans="2:9" s="33" customFormat="1" x14ac:dyDescent="0.3">
      <c r="B261" s="61"/>
      <c r="C261" s="61"/>
      <c r="D261" s="61"/>
      <c r="E261" s="34"/>
      <c r="F261" s="34"/>
      <c r="G261" s="62"/>
      <c r="H261" s="62"/>
      <c r="I261" s="63"/>
    </row>
    <row r="262" spans="2:9" s="33" customFormat="1" x14ac:dyDescent="0.3">
      <c r="B262" s="61"/>
      <c r="C262" s="61"/>
      <c r="D262" s="61"/>
      <c r="E262" s="34"/>
      <c r="F262" s="34"/>
      <c r="G262" s="62"/>
      <c r="H262" s="62"/>
      <c r="I262" s="63"/>
    </row>
    <row r="263" spans="2:9" s="33" customFormat="1" x14ac:dyDescent="0.3">
      <c r="B263" s="61"/>
      <c r="C263" s="61"/>
      <c r="D263" s="61"/>
      <c r="E263" s="34"/>
      <c r="F263" s="34"/>
      <c r="G263" s="62"/>
      <c r="H263" s="62"/>
      <c r="I263" s="63"/>
    </row>
    <row r="264" spans="2:9" s="33" customFormat="1" x14ac:dyDescent="0.3">
      <c r="B264" s="61"/>
      <c r="C264" s="61"/>
      <c r="D264" s="61"/>
      <c r="E264" s="34"/>
      <c r="F264" s="34"/>
      <c r="G264" s="62"/>
      <c r="H264" s="62"/>
      <c r="I264" s="63"/>
    </row>
    <row r="265" spans="2:9" s="33" customFormat="1" x14ac:dyDescent="0.3">
      <c r="B265" s="61"/>
      <c r="C265" s="61"/>
      <c r="D265" s="61"/>
      <c r="E265" s="34"/>
      <c r="F265" s="34"/>
      <c r="G265" s="62"/>
      <c r="H265" s="62"/>
      <c r="I265" s="63"/>
    </row>
    <row r="266" spans="2:9" s="33" customFormat="1" x14ac:dyDescent="0.3">
      <c r="B266" s="61"/>
      <c r="C266" s="61"/>
      <c r="D266" s="61"/>
      <c r="E266" s="34"/>
      <c r="F266" s="34"/>
      <c r="G266" s="62"/>
      <c r="H266" s="62"/>
      <c r="I266" s="63"/>
    </row>
    <row r="267" spans="2:9" s="33" customFormat="1" x14ac:dyDescent="0.3">
      <c r="B267" s="61"/>
      <c r="C267" s="61"/>
      <c r="D267" s="61"/>
      <c r="E267" s="34"/>
      <c r="F267" s="34"/>
      <c r="G267" s="62"/>
      <c r="H267" s="62"/>
      <c r="I267" s="63"/>
    </row>
    <row r="268" spans="2:9" s="33" customFormat="1" x14ac:dyDescent="0.3">
      <c r="B268" s="61"/>
      <c r="C268" s="61"/>
      <c r="D268" s="61"/>
      <c r="E268" s="34"/>
      <c r="F268" s="34"/>
      <c r="G268" s="62"/>
      <c r="H268" s="62"/>
      <c r="I268" s="63"/>
    </row>
    <row r="269" spans="2:9" s="33" customFormat="1" x14ac:dyDescent="0.3">
      <c r="B269" s="61"/>
      <c r="C269" s="61"/>
      <c r="D269" s="61"/>
      <c r="E269" s="34"/>
      <c r="F269" s="34"/>
      <c r="G269" s="62"/>
      <c r="H269" s="62"/>
      <c r="I269" s="63"/>
    </row>
    <row r="270" spans="2:9" s="33" customFormat="1" x14ac:dyDescent="0.3">
      <c r="B270" s="61"/>
      <c r="C270" s="61"/>
      <c r="D270" s="61"/>
      <c r="E270" s="34"/>
      <c r="F270" s="34"/>
      <c r="G270" s="62"/>
      <c r="H270" s="62"/>
      <c r="I270" s="63"/>
    </row>
    <row r="271" spans="2:9" s="33" customFormat="1" x14ac:dyDescent="0.3">
      <c r="B271" s="61"/>
      <c r="C271" s="61"/>
      <c r="D271" s="61"/>
      <c r="E271" s="34"/>
      <c r="F271" s="34"/>
      <c r="G271" s="62"/>
      <c r="H271" s="62"/>
      <c r="I271" s="63"/>
    </row>
    <row r="272" spans="2:9" s="33" customFormat="1" x14ac:dyDescent="0.3">
      <c r="B272" s="61"/>
      <c r="C272" s="61"/>
      <c r="D272" s="61"/>
      <c r="E272" s="34"/>
      <c r="F272" s="34"/>
      <c r="G272" s="62"/>
      <c r="H272" s="62"/>
      <c r="I272" s="63"/>
    </row>
    <row r="273" spans="2:9" s="33" customFormat="1" x14ac:dyDescent="0.3">
      <c r="B273" s="61"/>
      <c r="C273" s="61"/>
      <c r="D273" s="61"/>
      <c r="E273" s="34"/>
      <c r="F273" s="34"/>
      <c r="G273" s="62"/>
      <c r="H273" s="62"/>
      <c r="I273" s="63"/>
    </row>
    <row r="274" spans="2:9" s="33" customFormat="1" x14ac:dyDescent="0.3">
      <c r="B274" s="61"/>
      <c r="C274" s="61"/>
      <c r="D274" s="61"/>
      <c r="E274" s="34"/>
      <c r="F274" s="34"/>
      <c r="G274" s="62"/>
      <c r="H274" s="62"/>
      <c r="I274" s="63"/>
    </row>
    <row r="275" spans="2:9" s="33" customFormat="1" x14ac:dyDescent="0.3">
      <c r="B275" s="61"/>
      <c r="C275" s="61"/>
      <c r="D275" s="61"/>
      <c r="E275" s="34"/>
      <c r="F275" s="34"/>
      <c r="G275" s="62"/>
      <c r="H275" s="62"/>
      <c r="I275" s="63"/>
    </row>
    <row r="276" spans="2:9" s="33" customFormat="1" x14ac:dyDescent="0.3">
      <c r="B276" s="61"/>
      <c r="C276" s="61"/>
      <c r="D276" s="61"/>
      <c r="E276" s="34"/>
      <c r="F276" s="34"/>
      <c r="G276" s="62"/>
      <c r="H276" s="62"/>
      <c r="I276" s="63"/>
    </row>
    <row r="277" spans="2:9" s="33" customFormat="1" x14ac:dyDescent="0.3">
      <c r="B277" s="61"/>
      <c r="C277" s="61"/>
      <c r="D277" s="61"/>
      <c r="E277" s="34"/>
      <c r="F277" s="34"/>
      <c r="G277" s="62"/>
      <c r="H277" s="62"/>
      <c r="I277" s="63"/>
    </row>
    <row r="278" spans="2:9" s="33" customFormat="1" x14ac:dyDescent="0.3">
      <c r="B278" s="61"/>
      <c r="C278" s="61"/>
      <c r="D278" s="61"/>
      <c r="E278" s="34"/>
      <c r="F278" s="34"/>
      <c r="G278" s="62"/>
      <c r="H278" s="62"/>
      <c r="I278" s="63"/>
    </row>
    <row r="279" spans="2:9" s="33" customFormat="1" x14ac:dyDescent="0.3">
      <c r="B279" s="61"/>
      <c r="C279" s="61"/>
      <c r="D279" s="61"/>
      <c r="E279" s="34"/>
      <c r="F279" s="34"/>
      <c r="G279" s="62"/>
      <c r="H279" s="62"/>
      <c r="I279" s="63"/>
    </row>
    <row r="280" spans="2:9" s="33" customFormat="1" x14ac:dyDescent="0.3">
      <c r="B280" s="61"/>
      <c r="C280" s="61"/>
      <c r="D280" s="61"/>
      <c r="E280" s="34"/>
      <c r="F280" s="34"/>
      <c r="G280" s="62"/>
      <c r="H280" s="62"/>
      <c r="I280" s="63"/>
    </row>
    <row r="281" spans="2:9" s="33" customFormat="1" x14ac:dyDescent="0.3">
      <c r="B281" s="61"/>
      <c r="C281" s="61"/>
      <c r="D281" s="61"/>
      <c r="E281" s="34"/>
      <c r="F281" s="34"/>
      <c r="G281" s="62"/>
      <c r="H281" s="62"/>
      <c r="I281" s="63"/>
    </row>
    <row r="282" spans="2:9" s="33" customFormat="1" x14ac:dyDescent="0.3">
      <c r="B282" s="61"/>
      <c r="C282" s="61"/>
      <c r="D282" s="61"/>
      <c r="E282" s="34"/>
      <c r="F282" s="34"/>
      <c r="G282" s="62"/>
      <c r="H282" s="62"/>
      <c r="I282" s="63"/>
    </row>
    <row r="283" spans="2:9" s="33" customFormat="1" x14ac:dyDescent="0.3">
      <c r="B283" s="61"/>
      <c r="C283" s="61"/>
      <c r="D283" s="61"/>
      <c r="E283" s="34"/>
      <c r="F283" s="34"/>
      <c r="G283" s="62"/>
      <c r="H283" s="62"/>
      <c r="I283" s="63"/>
    </row>
    <row r="284" spans="2:9" s="33" customFormat="1" x14ac:dyDescent="0.3">
      <c r="B284" s="61"/>
      <c r="C284" s="61"/>
      <c r="D284" s="61"/>
      <c r="E284" s="34"/>
      <c r="F284" s="34"/>
      <c r="G284" s="62"/>
      <c r="H284" s="62"/>
      <c r="I284" s="63"/>
    </row>
    <row r="285" spans="2:9" s="33" customFormat="1" x14ac:dyDescent="0.3">
      <c r="B285" s="61"/>
      <c r="C285" s="61"/>
      <c r="D285" s="61"/>
      <c r="E285" s="34"/>
      <c r="F285" s="34"/>
      <c r="G285" s="62"/>
      <c r="H285" s="62"/>
      <c r="I285" s="63"/>
    </row>
    <row r="286" spans="2:9" s="33" customFormat="1" x14ac:dyDescent="0.3">
      <c r="B286" s="61"/>
      <c r="C286" s="61"/>
      <c r="D286" s="61"/>
      <c r="E286" s="34"/>
      <c r="F286" s="34"/>
      <c r="G286" s="62"/>
      <c r="H286" s="62"/>
      <c r="I286" s="63"/>
    </row>
    <row r="287" spans="2:9" s="33" customFormat="1" x14ac:dyDescent="0.3">
      <c r="B287" s="61"/>
      <c r="C287" s="61"/>
      <c r="D287" s="61"/>
      <c r="E287" s="34"/>
      <c r="F287" s="34"/>
      <c r="G287" s="62"/>
      <c r="H287" s="62"/>
      <c r="I287" s="63"/>
    </row>
    <row r="288" spans="2:9" s="33" customFormat="1" x14ac:dyDescent="0.3">
      <c r="B288" s="61"/>
      <c r="C288" s="61"/>
      <c r="D288" s="61"/>
      <c r="E288" s="34"/>
      <c r="F288" s="34"/>
      <c r="G288" s="62"/>
      <c r="H288" s="62"/>
      <c r="I288" s="63"/>
    </row>
    <row r="289" spans="2:9" s="33" customFormat="1" x14ac:dyDescent="0.3">
      <c r="B289" s="61"/>
      <c r="C289" s="61"/>
      <c r="D289" s="61"/>
      <c r="E289" s="34"/>
      <c r="F289" s="34"/>
      <c r="G289" s="62"/>
      <c r="H289" s="62"/>
      <c r="I289" s="63"/>
    </row>
    <row r="290" spans="2:9" s="33" customFormat="1" x14ac:dyDescent="0.3">
      <c r="B290" s="61"/>
      <c r="C290" s="61"/>
      <c r="D290" s="61"/>
      <c r="E290" s="34"/>
      <c r="F290" s="34"/>
      <c r="G290" s="62"/>
      <c r="H290" s="62"/>
      <c r="I290" s="63"/>
    </row>
    <row r="291" spans="2:9" s="33" customFormat="1" x14ac:dyDescent="0.3">
      <c r="B291" s="61"/>
      <c r="C291" s="61"/>
      <c r="D291" s="61"/>
      <c r="E291" s="34"/>
      <c r="F291" s="34"/>
      <c r="G291" s="62"/>
      <c r="H291" s="62"/>
      <c r="I291" s="63"/>
    </row>
    <row r="292" spans="2:9" s="33" customFormat="1" x14ac:dyDescent="0.3">
      <c r="B292" s="61"/>
      <c r="C292" s="61"/>
      <c r="D292" s="61"/>
      <c r="E292" s="34"/>
      <c r="F292" s="34"/>
      <c r="G292" s="62"/>
      <c r="H292" s="62"/>
      <c r="I292" s="63"/>
    </row>
    <row r="293" spans="2:9" s="33" customFormat="1" x14ac:dyDescent="0.3">
      <c r="B293" s="61"/>
      <c r="C293" s="61"/>
      <c r="D293" s="61"/>
      <c r="E293" s="34"/>
      <c r="F293" s="34"/>
      <c r="G293" s="62"/>
      <c r="H293" s="62"/>
      <c r="I293" s="63"/>
    </row>
    <row r="294" spans="2:9" s="33" customFormat="1" x14ac:dyDescent="0.3">
      <c r="B294" s="61"/>
      <c r="C294" s="61"/>
      <c r="D294" s="61"/>
      <c r="E294" s="34"/>
      <c r="F294" s="34"/>
      <c r="G294" s="62"/>
      <c r="H294" s="62"/>
      <c r="I294" s="63"/>
    </row>
    <row r="295" spans="2:9" s="33" customFormat="1" x14ac:dyDescent="0.3">
      <c r="B295" s="61"/>
      <c r="C295" s="61"/>
      <c r="D295" s="61"/>
      <c r="E295" s="34"/>
      <c r="F295" s="34"/>
      <c r="G295" s="62"/>
      <c r="H295" s="62"/>
      <c r="I295" s="63"/>
    </row>
    <row r="296" spans="2:9" s="33" customFormat="1" x14ac:dyDescent="0.3">
      <c r="B296" s="61"/>
      <c r="C296" s="61"/>
      <c r="D296" s="61"/>
      <c r="E296" s="34"/>
      <c r="F296" s="34"/>
      <c r="G296" s="62"/>
      <c r="H296" s="62"/>
      <c r="I296" s="63"/>
    </row>
    <row r="297" spans="2:9" s="33" customFormat="1" x14ac:dyDescent="0.3">
      <c r="B297" s="61"/>
      <c r="C297" s="61"/>
      <c r="D297" s="61"/>
      <c r="E297" s="34"/>
      <c r="F297" s="34"/>
      <c r="G297" s="62"/>
      <c r="H297" s="62"/>
      <c r="I297" s="63"/>
    </row>
    <row r="298" spans="2:9" s="33" customFormat="1" x14ac:dyDescent="0.3">
      <c r="B298" s="61"/>
      <c r="C298" s="61"/>
      <c r="D298" s="61"/>
      <c r="E298" s="34"/>
      <c r="F298" s="34"/>
      <c r="G298" s="62"/>
      <c r="H298" s="62"/>
      <c r="I298" s="63"/>
    </row>
    <row r="299" spans="2:9" s="33" customFormat="1" x14ac:dyDescent="0.3">
      <c r="B299" s="61"/>
      <c r="C299" s="61"/>
      <c r="D299" s="61"/>
      <c r="E299" s="34"/>
      <c r="F299" s="34"/>
      <c r="G299" s="62"/>
      <c r="H299" s="62"/>
      <c r="I299" s="63"/>
    </row>
    <row r="300" spans="2:9" s="33" customFormat="1" x14ac:dyDescent="0.3">
      <c r="B300" s="61"/>
      <c r="C300" s="61"/>
      <c r="D300" s="61"/>
      <c r="E300" s="34"/>
      <c r="F300" s="34"/>
      <c r="G300" s="62"/>
      <c r="H300" s="62"/>
      <c r="I300" s="63"/>
    </row>
    <row r="301" spans="2:9" s="33" customFormat="1" x14ac:dyDescent="0.3">
      <c r="B301" s="61"/>
      <c r="C301" s="61"/>
      <c r="D301" s="61"/>
      <c r="E301" s="34"/>
      <c r="F301" s="34"/>
      <c r="G301" s="62"/>
      <c r="H301" s="62"/>
      <c r="I301" s="63"/>
    </row>
    <row r="302" spans="2:9" s="33" customFormat="1" x14ac:dyDescent="0.3">
      <c r="B302" s="61"/>
      <c r="C302" s="61"/>
      <c r="D302" s="61"/>
      <c r="E302" s="34"/>
      <c r="F302" s="34"/>
      <c r="G302" s="62"/>
      <c r="H302" s="62"/>
      <c r="I302" s="63"/>
    </row>
    <row r="303" spans="2:9" s="33" customFormat="1" x14ac:dyDescent="0.3">
      <c r="B303" s="61"/>
      <c r="C303" s="61"/>
      <c r="D303" s="61"/>
      <c r="E303" s="34"/>
      <c r="F303" s="34"/>
      <c r="G303" s="62"/>
      <c r="H303" s="62"/>
      <c r="I303" s="63"/>
    </row>
    <row r="304" spans="2:9" s="33" customFormat="1" x14ac:dyDescent="0.3">
      <c r="B304" s="61"/>
      <c r="C304" s="61"/>
      <c r="D304" s="61"/>
      <c r="E304" s="34"/>
      <c r="F304" s="34"/>
      <c r="G304" s="62"/>
      <c r="H304" s="62"/>
      <c r="I304" s="63"/>
    </row>
    <row r="305" spans="2:9" s="33" customFormat="1" x14ac:dyDescent="0.3">
      <c r="B305" s="61"/>
      <c r="C305" s="61"/>
      <c r="D305" s="61"/>
      <c r="E305" s="34"/>
      <c r="F305" s="34"/>
      <c r="G305" s="62"/>
      <c r="H305" s="62"/>
      <c r="I305" s="63"/>
    </row>
    <row r="306" spans="2:9" s="33" customFormat="1" x14ac:dyDescent="0.3">
      <c r="B306" s="61"/>
      <c r="C306" s="61"/>
      <c r="D306" s="61"/>
      <c r="E306" s="34"/>
      <c r="F306" s="34"/>
      <c r="G306" s="62"/>
      <c r="H306" s="62"/>
      <c r="I306" s="63"/>
    </row>
    <row r="307" spans="2:9" s="33" customFormat="1" x14ac:dyDescent="0.3">
      <c r="B307" s="61"/>
      <c r="C307" s="61"/>
      <c r="D307" s="61"/>
      <c r="E307" s="34"/>
      <c r="F307" s="34"/>
      <c r="G307" s="62"/>
      <c r="H307" s="62"/>
      <c r="I307" s="63"/>
    </row>
    <row r="308" spans="2:9" s="33" customFormat="1" x14ac:dyDescent="0.3">
      <c r="B308" s="61"/>
      <c r="C308" s="61"/>
      <c r="D308" s="61"/>
      <c r="E308" s="34"/>
      <c r="F308" s="34"/>
      <c r="G308" s="62"/>
      <c r="H308" s="62"/>
      <c r="I308" s="63"/>
    </row>
    <row r="309" spans="2:9" s="33" customFormat="1" x14ac:dyDescent="0.3">
      <c r="B309" s="61"/>
      <c r="C309" s="61"/>
      <c r="D309" s="61"/>
      <c r="E309" s="34"/>
      <c r="F309" s="34"/>
      <c r="G309" s="62"/>
      <c r="H309" s="62"/>
      <c r="I309" s="63"/>
    </row>
    <row r="310" spans="2:9" s="33" customFormat="1" x14ac:dyDescent="0.3">
      <c r="B310" s="61"/>
      <c r="C310" s="61"/>
      <c r="D310" s="61"/>
      <c r="E310" s="34"/>
      <c r="F310" s="34"/>
      <c r="G310" s="62"/>
      <c r="H310" s="62"/>
      <c r="I310" s="63"/>
    </row>
    <row r="311" spans="2:9" s="33" customFormat="1" x14ac:dyDescent="0.3">
      <c r="B311" s="61"/>
      <c r="C311" s="61"/>
      <c r="D311" s="61"/>
      <c r="E311" s="34"/>
      <c r="F311" s="34"/>
      <c r="G311" s="62"/>
      <c r="H311" s="62"/>
      <c r="I311" s="63"/>
    </row>
    <row r="312" spans="2:9" s="33" customFormat="1" x14ac:dyDescent="0.3">
      <c r="B312" s="61"/>
      <c r="C312" s="61"/>
      <c r="D312" s="61"/>
      <c r="E312" s="34"/>
      <c r="F312" s="34"/>
      <c r="G312" s="62"/>
      <c r="H312" s="62"/>
      <c r="I312" s="63"/>
    </row>
    <row r="313" spans="2:9" s="33" customFormat="1" x14ac:dyDescent="0.3">
      <c r="B313" s="61"/>
      <c r="C313" s="61"/>
      <c r="D313" s="61"/>
      <c r="E313" s="34"/>
      <c r="F313" s="34"/>
      <c r="G313" s="62"/>
      <c r="H313" s="62"/>
      <c r="I313" s="63"/>
    </row>
    <row r="314" spans="2:9" s="33" customFormat="1" x14ac:dyDescent="0.3">
      <c r="B314" s="61"/>
      <c r="C314" s="61"/>
      <c r="D314" s="61"/>
      <c r="E314" s="34"/>
      <c r="F314" s="34"/>
      <c r="G314" s="62"/>
      <c r="H314" s="62"/>
      <c r="I314" s="63"/>
    </row>
    <row r="315" spans="2:9" s="33" customFormat="1" x14ac:dyDescent="0.3">
      <c r="B315" s="61"/>
      <c r="C315" s="61"/>
      <c r="D315" s="61"/>
      <c r="E315" s="34"/>
      <c r="F315" s="34"/>
      <c r="G315" s="62"/>
      <c r="H315" s="62"/>
      <c r="I315" s="63"/>
    </row>
    <row r="316" spans="2:9" s="33" customFormat="1" x14ac:dyDescent="0.3">
      <c r="B316" s="61"/>
      <c r="C316" s="61"/>
      <c r="D316" s="61"/>
      <c r="E316" s="34"/>
      <c r="F316" s="34"/>
      <c r="G316" s="62"/>
      <c r="H316" s="62"/>
      <c r="I316" s="63"/>
    </row>
    <row r="317" spans="2:9" s="33" customFormat="1" x14ac:dyDescent="0.3">
      <c r="B317" s="61"/>
      <c r="C317" s="61"/>
      <c r="D317" s="61"/>
      <c r="E317" s="34"/>
      <c r="F317" s="34"/>
      <c r="G317" s="62"/>
      <c r="H317" s="62"/>
      <c r="I317" s="63"/>
    </row>
    <row r="318" spans="2:9" s="33" customFormat="1" x14ac:dyDescent="0.3">
      <c r="B318" s="61"/>
      <c r="C318" s="61"/>
      <c r="D318" s="61"/>
      <c r="E318" s="34"/>
      <c r="F318" s="34"/>
      <c r="G318" s="62"/>
      <c r="H318" s="62"/>
      <c r="I318" s="63"/>
    </row>
    <row r="319" spans="2:9" s="33" customFormat="1" x14ac:dyDescent="0.3">
      <c r="B319" s="61"/>
      <c r="C319" s="61"/>
      <c r="D319" s="61"/>
      <c r="E319" s="34"/>
      <c r="F319" s="34"/>
      <c r="G319" s="62"/>
      <c r="H319" s="62"/>
      <c r="I319" s="63"/>
    </row>
    <row r="320" spans="2:9" s="33" customFormat="1" x14ac:dyDescent="0.3">
      <c r="B320" s="61"/>
      <c r="C320" s="61"/>
      <c r="D320" s="61"/>
      <c r="E320" s="34"/>
      <c r="F320" s="34"/>
      <c r="G320" s="62"/>
      <c r="H320" s="62"/>
      <c r="I320" s="63"/>
    </row>
    <row r="321" spans="2:9" s="33" customFormat="1" x14ac:dyDescent="0.3">
      <c r="B321" s="61"/>
      <c r="C321" s="61"/>
      <c r="D321" s="61"/>
      <c r="E321" s="34"/>
      <c r="F321" s="34"/>
      <c r="G321" s="62"/>
      <c r="H321" s="62"/>
      <c r="I321" s="63"/>
    </row>
    <row r="322" spans="2:9" s="33" customFormat="1" x14ac:dyDescent="0.3">
      <c r="B322" s="61"/>
      <c r="C322" s="61"/>
      <c r="D322" s="61"/>
      <c r="E322" s="34"/>
      <c r="F322" s="34"/>
      <c r="G322" s="62"/>
      <c r="H322" s="62"/>
      <c r="I322" s="63"/>
    </row>
    <row r="323" spans="2:9" s="33" customFormat="1" x14ac:dyDescent="0.3">
      <c r="B323" s="61"/>
      <c r="C323" s="61"/>
      <c r="D323" s="61"/>
      <c r="E323" s="34"/>
      <c r="F323" s="34"/>
      <c r="G323" s="62"/>
      <c r="H323" s="62"/>
      <c r="I323" s="63"/>
    </row>
    <row r="324" spans="2:9" s="33" customFormat="1" x14ac:dyDescent="0.3">
      <c r="B324" s="61"/>
      <c r="C324" s="61"/>
      <c r="D324" s="61"/>
      <c r="E324" s="34"/>
      <c r="F324" s="34"/>
      <c r="G324" s="62"/>
      <c r="H324" s="62"/>
      <c r="I324" s="63"/>
    </row>
    <row r="325" spans="2:9" s="33" customFormat="1" x14ac:dyDescent="0.3">
      <c r="B325" s="61"/>
      <c r="C325" s="61"/>
      <c r="D325" s="61"/>
      <c r="E325" s="34"/>
      <c r="F325" s="34"/>
      <c r="G325" s="62"/>
      <c r="H325" s="62"/>
      <c r="I325" s="63"/>
    </row>
    <row r="326" spans="2:9" s="33" customFormat="1" x14ac:dyDescent="0.3">
      <c r="B326" s="61"/>
      <c r="C326" s="61"/>
      <c r="D326" s="61"/>
      <c r="E326" s="34"/>
      <c r="F326" s="34"/>
      <c r="G326" s="62"/>
      <c r="H326" s="62"/>
      <c r="I326" s="63"/>
    </row>
    <row r="327" spans="2:9" s="33" customFormat="1" x14ac:dyDescent="0.3">
      <c r="B327" s="61"/>
      <c r="C327" s="61"/>
      <c r="D327" s="61"/>
      <c r="E327" s="34"/>
      <c r="F327" s="34"/>
      <c r="G327" s="62"/>
      <c r="H327" s="62"/>
      <c r="I327" s="63"/>
    </row>
    <row r="328" spans="2:9" s="33" customFormat="1" x14ac:dyDescent="0.3">
      <c r="B328" s="61"/>
      <c r="C328" s="61"/>
      <c r="D328" s="61"/>
      <c r="E328" s="34"/>
      <c r="F328" s="34"/>
      <c r="G328" s="62"/>
      <c r="H328" s="62"/>
      <c r="I328" s="63"/>
    </row>
    <row r="329" spans="2:9" s="33" customFormat="1" x14ac:dyDescent="0.3">
      <c r="B329" s="61"/>
      <c r="C329" s="61"/>
      <c r="D329" s="61"/>
      <c r="E329" s="34"/>
      <c r="F329" s="34"/>
      <c r="G329" s="62"/>
      <c r="H329" s="62"/>
      <c r="I329" s="63"/>
    </row>
    <row r="330" spans="2:9" s="33" customFormat="1" x14ac:dyDescent="0.3">
      <c r="B330" s="61"/>
      <c r="C330" s="61"/>
      <c r="D330" s="61"/>
      <c r="E330" s="34"/>
      <c r="F330" s="34"/>
      <c r="G330" s="62"/>
      <c r="H330" s="62"/>
      <c r="I330" s="63"/>
    </row>
    <row r="331" spans="2:9" s="33" customFormat="1" x14ac:dyDescent="0.3">
      <c r="B331" s="61"/>
      <c r="C331" s="61"/>
      <c r="D331" s="61"/>
      <c r="E331" s="34"/>
      <c r="F331" s="34"/>
      <c r="G331" s="62"/>
      <c r="H331" s="62"/>
      <c r="I331" s="63"/>
    </row>
    <row r="332" spans="2:9" s="33" customFormat="1" x14ac:dyDescent="0.3">
      <c r="B332" s="61"/>
      <c r="C332" s="61"/>
      <c r="D332" s="61"/>
      <c r="E332" s="34"/>
      <c r="F332" s="34"/>
      <c r="G332" s="62"/>
      <c r="H332" s="62"/>
      <c r="I332" s="63"/>
    </row>
    <row r="333" spans="2:9" s="33" customFormat="1" x14ac:dyDescent="0.3">
      <c r="B333" s="61"/>
      <c r="C333" s="61"/>
      <c r="D333" s="61"/>
      <c r="E333" s="34"/>
      <c r="F333" s="34"/>
      <c r="G333" s="62"/>
      <c r="H333" s="62"/>
      <c r="I333" s="63"/>
    </row>
    <row r="334" spans="2:9" s="33" customFormat="1" x14ac:dyDescent="0.3">
      <c r="B334" s="61"/>
      <c r="C334" s="61"/>
      <c r="D334" s="61"/>
      <c r="E334" s="34"/>
      <c r="F334" s="34"/>
      <c r="G334" s="62"/>
      <c r="H334" s="62"/>
      <c r="I334" s="63"/>
    </row>
    <row r="335" spans="2:9" s="33" customFormat="1" x14ac:dyDescent="0.3">
      <c r="B335" s="61"/>
      <c r="C335" s="61"/>
      <c r="D335" s="61"/>
      <c r="E335" s="34"/>
      <c r="F335" s="34"/>
      <c r="G335" s="62"/>
      <c r="H335" s="62"/>
      <c r="I335" s="63"/>
    </row>
    <row r="336" spans="2:9" s="33" customFormat="1" x14ac:dyDescent="0.3">
      <c r="B336" s="61"/>
      <c r="C336" s="61"/>
      <c r="D336" s="61"/>
      <c r="E336" s="34"/>
      <c r="F336" s="34"/>
      <c r="G336" s="62"/>
      <c r="H336" s="62"/>
      <c r="I336" s="63"/>
    </row>
    <row r="337" spans="2:9" s="33" customFormat="1" x14ac:dyDescent="0.3">
      <c r="B337" s="61"/>
      <c r="C337" s="61"/>
      <c r="D337" s="61"/>
      <c r="E337" s="34"/>
      <c r="F337" s="34"/>
      <c r="G337" s="62"/>
      <c r="H337" s="62"/>
      <c r="I337" s="63"/>
    </row>
    <row r="338" spans="2:9" s="33" customFormat="1" x14ac:dyDescent="0.3">
      <c r="B338" s="61"/>
      <c r="C338" s="61"/>
      <c r="D338" s="61"/>
      <c r="E338" s="34"/>
      <c r="F338" s="34"/>
      <c r="G338" s="62"/>
      <c r="H338" s="62"/>
      <c r="I338" s="63"/>
    </row>
    <row r="339" spans="2:9" s="33" customFormat="1" x14ac:dyDescent="0.3">
      <c r="B339" s="61"/>
      <c r="C339" s="61"/>
      <c r="D339" s="61"/>
      <c r="E339" s="34"/>
      <c r="F339" s="34"/>
      <c r="G339" s="62"/>
      <c r="H339" s="62"/>
      <c r="I339" s="63"/>
    </row>
    <row r="340" spans="2:9" s="33" customFormat="1" x14ac:dyDescent="0.3">
      <c r="B340" s="61"/>
      <c r="C340" s="61"/>
      <c r="D340" s="61"/>
      <c r="E340" s="34"/>
      <c r="F340" s="34"/>
      <c r="G340" s="62"/>
      <c r="H340" s="62"/>
      <c r="I340" s="63"/>
    </row>
    <row r="341" spans="2:9" s="33" customFormat="1" x14ac:dyDescent="0.3">
      <c r="B341" s="61"/>
      <c r="C341" s="61"/>
      <c r="D341" s="61"/>
      <c r="E341" s="34"/>
      <c r="F341" s="34"/>
      <c r="G341" s="62"/>
      <c r="H341" s="62"/>
      <c r="I341" s="63"/>
    </row>
    <row r="342" spans="2:9" s="33" customFormat="1" x14ac:dyDescent="0.3">
      <c r="B342" s="61"/>
      <c r="C342" s="61"/>
      <c r="D342" s="61"/>
      <c r="E342" s="34"/>
      <c r="F342" s="34"/>
      <c r="G342" s="62"/>
      <c r="H342" s="62"/>
      <c r="I342" s="63"/>
    </row>
    <row r="343" spans="2:9" s="33" customFormat="1" x14ac:dyDescent="0.3">
      <c r="B343" s="61"/>
      <c r="C343" s="61"/>
      <c r="D343" s="61"/>
      <c r="E343" s="34"/>
      <c r="F343" s="34"/>
      <c r="G343" s="62"/>
      <c r="H343" s="62"/>
      <c r="I343" s="63"/>
    </row>
    <row r="344" spans="2:9" s="33" customFormat="1" x14ac:dyDescent="0.3">
      <c r="B344" s="61"/>
      <c r="C344" s="61"/>
      <c r="D344" s="61"/>
      <c r="E344" s="34"/>
      <c r="F344" s="34"/>
      <c r="G344" s="62"/>
      <c r="H344" s="62"/>
      <c r="I344" s="63"/>
    </row>
    <row r="345" spans="2:9" s="33" customFormat="1" x14ac:dyDescent="0.3">
      <c r="B345" s="61"/>
      <c r="C345" s="61"/>
      <c r="D345" s="61"/>
      <c r="E345" s="34"/>
      <c r="F345" s="34"/>
      <c r="G345" s="62"/>
      <c r="H345" s="62"/>
      <c r="I345" s="63"/>
    </row>
    <row r="346" spans="2:9" s="33" customFormat="1" x14ac:dyDescent="0.3">
      <c r="B346" s="61"/>
      <c r="C346" s="61"/>
      <c r="D346" s="61"/>
      <c r="E346" s="34"/>
      <c r="F346" s="34"/>
      <c r="G346" s="62"/>
      <c r="H346" s="62"/>
      <c r="I346" s="63"/>
    </row>
    <row r="347" spans="2:9" s="33" customFormat="1" x14ac:dyDescent="0.3">
      <c r="B347" s="61"/>
      <c r="C347" s="61"/>
      <c r="D347" s="61"/>
      <c r="E347" s="34"/>
      <c r="F347" s="34"/>
      <c r="G347" s="62"/>
      <c r="H347" s="62"/>
      <c r="I347" s="63"/>
    </row>
    <row r="348" spans="2:9" s="33" customFormat="1" x14ac:dyDescent="0.3">
      <c r="B348" s="61"/>
      <c r="C348" s="61"/>
      <c r="D348" s="61"/>
      <c r="E348" s="34"/>
      <c r="F348" s="34"/>
      <c r="G348" s="62"/>
      <c r="H348" s="62"/>
      <c r="I348" s="63"/>
    </row>
    <row r="349" spans="2:9" s="33" customFormat="1" x14ac:dyDescent="0.3">
      <c r="B349" s="61"/>
      <c r="C349" s="61"/>
      <c r="D349" s="61"/>
      <c r="E349" s="34"/>
      <c r="F349" s="34"/>
      <c r="G349" s="62"/>
      <c r="H349" s="62"/>
      <c r="I349" s="63"/>
    </row>
    <row r="350" spans="2:9" s="33" customFormat="1" x14ac:dyDescent="0.3">
      <c r="B350" s="61"/>
      <c r="C350" s="61"/>
      <c r="D350" s="61"/>
      <c r="E350" s="34"/>
      <c r="F350" s="34"/>
      <c r="G350" s="62"/>
      <c r="H350" s="62"/>
      <c r="I350" s="63"/>
    </row>
    <row r="351" spans="2:9" s="33" customFormat="1" x14ac:dyDescent="0.3">
      <c r="B351" s="61"/>
      <c r="C351" s="61"/>
      <c r="D351" s="61"/>
      <c r="E351" s="34"/>
      <c r="F351" s="34"/>
      <c r="G351" s="62"/>
      <c r="H351" s="62"/>
      <c r="I351" s="63"/>
    </row>
    <row r="352" spans="2:9" s="33" customFormat="1" x14ac:dyDescent="0.3">
      <c r="B352" s="61"/>
      <c r="C352" s="61"/>
      <c r="D352" s="61"/>
      <c r="E352" s="34"/>
      <c r="F352" s="34"/>
      <c r="G352" s="62"/>
      <c r="H352" s="62"/>
      <c r="I352" s="63"/>
    </row>
    <row r="353" spans="2:9" s="33" customFormat="1" x14ac:dyDescent="0.3">
      <c r="B353" s="61"/>
      <c r="C353" s="61"/>
      <c r="D353" s="61"/>
      <c r="E353" s="34"/>
      <c r="F353" s="34"/>
      <c r="G353" s="62"/>
      <c r="H353" s="62"/>
      <c r="I353" s="63"/>
    </row>
    <row r="354" spans="2:9" s="33" customFormat="1" x14ac:dyDescent="0.3">
      <c r="B354" s="61"/>
      <c r="C354" s="61"/>
      <c r="D354" s="61"/>
      <c r="E354" s="34"/>
      <c r="F354" s="34"/>
      <c r="G354" s="62"/>
      <c r="H354" s="62"/>
      <c r="I354" s="63"/>
    </row>
    <row r="355" spans="2:9" s="33" customFormat="1" x14ac:dyDescent="0.3">
      <c r="B355" s="61"/>
      <c r="C355" s="61"/>
      <c r="D355" s="61"/>
      <c r="E355" s="34"/>
      <c r="F355" s="34"/>
      <c r="G355" s="62"/>
      <c r="H355" s="62"/>
      <c r="I355" s="63"/>
    </row>
    <row r="356" spans="2:9" s="33" customFormat="1" x14ac:dyDescent="0.3">
      <c r="B356" s="61"/>
      <c r="C356" s="61"/>
      <c r="D356" s="61"/>
      <c r="E356" s="34"/>
      <c r="F356" s="34"/>
      <c r="G356" s="62"/>
      <c r="H356" s="62"/>
      <c r="I356" s="63"/>
    </row>
    <row r="357" spans="2:9" s="33" customFormat="1" x14ac:dyDescent="0.3">
      <c r="B357" s="61"/>
      <c r="C357" s="61"/>
      <c r="D357" s="61"/>
      <c r="E357" s="34"/>
      <c r="F357" s="34"/>
      <c r="G357" s="62"/>
      <c r="H357" s="62"/>
      <c r="I357" s="63"/>
    </row>
    <row r="358" spans="2:9" s="33" customFormat="1" x14ac:dyDescent="0.3">
      <c r="B358" s="61"/>
      <c r="C358" s="61"/>
      <c r="D358" s="61"/>
      <c r="E358" s="34"/>
      <c r="F358" s="34"/>
      <c r="G358" s="62"/>
      <c r="H358" s="62"/>
      <c r="I358" s="63"/>
    </row>
    <row r="359" spans="2:9" s="33" customFormat="1" x14ac:dyDescent="0.3">
      <c r="B359" s="61"/>
      <c r="C359" s="61"/>
      <c r="D359" s="61"/>
      <c r="E359" s="34"/>
      <c r="F359" s="34"/>
      <c r="G359" s="62"/>
      <c r="H359" s="62"/>
      <c r="I359" s="63"/>
    </row>
    <row r="360" spans="2:9" s="33" customFormat="1" x14ac:dyDescent="0.3">
      <c r="B360" s="61"/>
      <c r="C360" s="61"/>
      <c r="D360" s="61"/>
      <c r="E360" s="34"/>
      <c r="F360" s="34"/>
      <c r="G360" s="62"/>
      <c r="H360" s="62"/>
      <c r="I360" s="63"/>
    </row>
    <row r="361" spans="2:9" s="33" customFormat="1" x14ac:dyDescent="0.3">
      <c r="B361" s="61"/>
      <c r="C361" s="61"/>
      <c r="D361" s="61"/>
      <c r="E361" s="34"/>
      <c r="F361" s="34"/>
      <c r="G361" s="62"/>
      <c r="H361" s="62"/>
      <c r="I361" s="63"/>
    </row>
    <row r="362" spans="2:9" s="33" customFormat="1" x14ac:dyDescent="0.3">
      <c r="B362" s="61"/>
      <c r="C362" s="61"/>
      <c r="D362" s="61"/>
      <c r="E362" s="34"/>
      <c r="F362" s="34"/>
      <c r="G362" s="62"/>
      <c r="H362" s="62"/>
      <c r="I362" s="63"/>
    </row>
    <row r="363" spans="2:9" s="33" customFormat="1" x14ac:dyDescent="0.3">
      <c r="B363" s="61"/>
      <c r="C363" s="61"/>
      <c r="D363" s="61"/>
      <c r="E363" s="34"/>
      <c r="F363" s="34"/>
      <c r="G363" s="62"/>
      <c r="H363" s="62"/>
      <c r="I363" s="63"/>
    </row>
    <row r="364" spans="2:9" s="33" customFormat="1" x14ac:dyDescent="0.3">
      <c r="B364" s="61"/>
      <c r="C364" s="61"/>
      <c r="D364" s="61"/>
      <c r="E364" s="34"/>
      <c r="F364" s="34"/>
      <c r="G364" s="62"/>
      <c r="H364" s="62"/>
      <c r="I364" s="63"/>
    </row>
    <row r="365" spans="2:9" s="33" customFormat="1" x14ac:dyDescent="0.3">
      <c r="B365" s="61"/>
      <c r="C365" s="61"/>
      <c r="D365" s="61"/>
      <c r="E365" s="34"/>
      <c r="F365" s="34"/>
      <c r="G365" s="62"/>
      <c r="H365" s="62"/>
      <c r="I365" s="63"/>
    </row>
    <row r="366" spans="2:9" s="33" customFormat="1" x14ac:dyDescent="0.3">
      <c r="B366" s="61"/>
      <c r="C366" s="61"/>
      <c r="D366" s="61"/>
      <c r="E366" s="34"/>
      <c r="F366" s="34"/>
      <c r="G366" s="62"/>
      <c r="H366" s="62"/>
      <c r="I366" s="63"/>
    </row>
    <row r="367" spans="2:9" s="33" customFormat="1" x14ac:dyDescent="0.3">
      <c r="B367" s="61"/>
      <c r="C367" s="61"/>
      <c r="D367" s="61"/>
      <c r="E367" s="34"/>
      <c r="F367" s="34"/>
      <c r="G367" s="62"/>
      <c r="H367" s="62"/>
      <c r="I367" s="63"/>
    </row>
    <row r="368" spans="2:9" s="33" customFormat="1" x14ac:dyDescent="0.3">
      <c r="B368" s="61"/>
      <c r="C368" s="61"/>
      <c r="D368" s="61"/>
      <c r="E368" s="34"/>
      <c r="F368" s="34"/>
      <c r="G368" s="62"/>
      <c r="H368" s="62"/>
      <c r="I368" s="63"/>
    </row>
    <row r="369" spans="2:9" s="33" customFormat="1" x14ac:dyDescent="0.3">
      <c r="B369" s="61"/>
      <c r="C369" s="61"/>
      <c r="D369" s="61"/>
      <c r="E369" s="34"/>
      <c r="F369" s="34"/>
      <c r="G369" s="62"/>
      <c r="H369" s="62"/>
      <c r="I369" s="63"/>
    </row>
    <row r="370" spans="2:9" s="33" customFormat="1" x14ac:dyDescent="0.3">
      <c r="B370" s="61"/>
      <c r="C370" s="61"/>
      <c r="D370" s="61"/>
      <c r="E370" s="34"/>
      <c r="F370" s="34"/>
      <c r="G370" s="62"/>
      <c r="H370" s="62"/>
      <c r="I370" s="63"/>
    </row>
    <row r="371" spans="2:9" s="33" customFormat="1" x14ac:dyDescent="0.3">
      <c r="B371" s="61"/>
      <c r="C371" s="61"/>
      <c r="D371" s="61"/>
      <c r="E371" s="34"/>
      <c r="F371" s="34"/>
      <c r="G371" s="62"/>
      <c r="H371" s="62"/>
      <c r="I371" s="63"/>
    </row>
    <row r="372" spans="2:9" s="33" customFormat="1" x14ac:dyDescent="0.3">
      <c r="B372" s="61"/>
      <c r="C372" s="61"/>
      <c r="D372" s="61"/>
      <c r="E372" s="34"/>
      <c r="F372" s="34"/>
      <c r="G372" s="62"/>
      <c r="H372" s="62"/>
      <c r="I372" s="63"/>
    </row>
    <row r="373" spans="2:9" s="33" customFormat="1" x14ac:dyDescent="0.3">
      <c r="B373" s="61"/>
      <c r="C373" s="61"/>
      <c r="D373" s="61"/>
      <c r="E373" s="34"/>
      <c r="F373" s="34"/>
      <c r="G373" s="62"/>
      <c r="H373" s="62"/>
      <c r="I373" s="63"/>
    </row>
    <row r="374" spans="2:9" s="33" customFormat="1" x14ac:dyDescent="0.3">
      <c r="B374" s="61"/>
      <c r="C374" s="61"/>
      <c r="D374" s="61"/>
      <c r="E374" s="34"/>
      <c r="F374" s="34"/>
      <c r="G374" s="62"/>
      <c r="H374" s="62"/>
      <c r="I374" s="63"/>
    </row>
    <row r="375" spans="2:9" s="33" customFormat="1" x14ac:dyDescent="0.3">
      <c r="B375" s="61"/>
      <c r="C375" s="61"/>
      <c r="D375" s="61"/>
      <c r="E375" s="34"/>
      <c r="F375" s="34"/>
      <c r="G375" s="62"/>
      <c r="H375" s="62"/>
      <c r="I375" s="63"/>
    </row>
    <row r="376" spans="2:9" s="33" customFormat="1" x14ac:dyDescent="0.3">
      <c r="B376" s="61"/>
      <c r="C376" s="61"/>
      <c r="D376" s="61"/>
      <c r="E376" s="34"/>
      <c r="F376" s="34"/>
      <c r="G376" s="62"/>
      <c r="H376" s="62"/>
      <c r="I376" s="63"/>
    </row>
    <row r="377" spans="2:9" s="33" customFormat="1" x14ac:dyDescent="0.3">
      <c r="B377" s="61"/>
      <c r="C377" s="61"/>
      <c r="D377" s="61"/>
      <c r="E377" s="34"/>
      <c r="F377" s="34"/>
      <c r="G377" s="62"/>
      <c r="H377" s="62"/>
      <c r="I377" s="63"/>
    </row>
    <row r="378" spans="2:9" s="33" customFormat="1" x14ac:dyDescent="0.3">
      <c r="B378" s="61"/>
      <c r="C378" s="61"/>
      <c r="D378" s="61"/>
      <c r="E378" s="34"/>
      <c r="F378" s="34"/>
      <c r="G378" s="62"/>
      <c r="H378" s="62"/>
      <c r="I378" s="63"/>
    </row>
    <row r="379" spans="2:9" s="33" customFormat="1" x14ac:dyDescent="0.3">
      <c r="B379" s="61"/>
      <c r="C379" s="61"/>
      <c r="D379" s="61"/>
      <c r="E379" s="34"/>
      <c r="F379" s="34"/>
      <c r="G379" s="62"/>
      <c r="H379" s="62"/>
      <c r="I379" s="63"/>
    </row>
    <row r="380" spans="2:9" s="33" customFormat="1" x14ac:dyDescent="0.3">
      <c r="B380" s="61"/>
      <c r="C380" s="61"/>
      <c r="D380" s="61"/>
      <c r="E380" s="34"/>
      <c r="F380" s="34"/>
      <c r="G380" s="62"/>
      <c r="H380" s="62"/>
      <c r="I380" s="63"/>
    </row>
    <row r="381" spans="2:9" s="33" customFormat="1" x14ac:dyDescent="0.3">
      <c r="B381" s="61"/>
      <c r="C381" s="61"/>
      <c r="D381" s="61"/>
      <c r="E381" s="34"/>
      <c r="F381" s="34"/>
      <c r="G381" s="62"/>
      <c r="H381" s="62"/>
      <c r="I381" s="63"/>
    </row>
    <row r="382" spans="2:9" s="33" customFormat="1" x14ac:dyDescent="0.3">
      <c r="B382" s="61"/>
      <c r="C382" s="61"/>
      <c r="D382" s="61"/>
      <c r="E382" s="34"/>
      <c r="F382" s="34"/>
      <c r="G382" s="62"/>
      <c r="H382" s="62"/>
      <c r="I382" s="63"/>
    </row>
    <row r="383" spans="2:9" s="33" customFormat="1" x14ac:dyDescent="0.3">
      <c r="B383" s="61"/>
      <c r="C383" s="61"/>
      <c r="D383" s="61"/>
      <c r="E383" s="34"/>
      <c r="F383" s="34"/>
      <c r="G383" s="62"/>
      <c r="H383" s="62"/>
      <c r="I383" s="63"/>
    </row>
    <row r="384" spans="2:9" s="33" customFormat="1" x14ac:dyDescent="0.3">
      <c r="B384" s="61"/>
      <c r="C384" s="61"/>
      <c r="D384" s="61"/>
      <c r="E384" s="34"/>
      <c r="F384" s="34"/>
      <c r="G384" s="62"/>
      <c r="H384" s="62"/>
      <c r="I384" s="63"/>
    </row>
    <row r="385" spans="2:9" s="33" customFormat="1" x14ac:dyDescent="0.3">
      <c r="B385" s="61"/>
      <c r="C385" s="61"/>
      <c r="D385" s="61"/>
      <c r="E385" s="34"/>
      <c r="F385" s="34"/>
      <c r="G385" s="62"/>
      <c r="H385" s="62"/>
      <c r="I385" s="63"/>
    </row>
    <row r="386" spans="2:9" s="33" customFormat="1" x14ac:dyDescent="0.3">
      <c r="B386" s="61"/>
      <c r="C386" s="61"/>
      <c r="D386" s="61"/>
      <c r="E386" s="34"/>
      <c r="F386" s="34"/>
      <c r="G386" s="62"/>
      <c r="H386" s="62"/>
      <c r="I386" s="63"/>
    </row>
    <row r="387" spans="2:9" s="33" customFormat="1" x14ac:dyDescent="0.3">
      <c r="B387" s="61"/>
      <c r="C387" s="61"/>
      <c r="D387" s="61"/>
      <c r="E387" s="34"/>
      <c r="F387" s="34"/>
      <c r="G387" s="62"/>
      <c r="H387" s="62"/>
      <c r="I387" s="63"/>
    </row>
    <row r="388" spans="2:9" s="33" customFormat="1" x14ac:dyDescent="0.3">
      <c r="B388" s="61"/>
      <c r="C388" s="61"/>
      <c r="D388" s="61"/>
      <c r="E388" s="34"/>
      <c r="F388" s="34"/>
      <c r="G388" s="62"/>
      <c r="H388" s="62"/>
      <c r="I388" s="63"/>
    </row>
    <row r="389" spans="2:9" s="33" customFormat="1" x14ac:dyDescent="0.3">
      <c r="B389" s="61"/>
      <c r="C389" s="61"/>
      <c r="D389" s="61"/>
      <c r="E389" s="34"/>
      <c r="F389" s="34"/>
      <c r="G389" s="62"/>
      <c r="H389" s="62"/>
      <c r="I389" s="63"/>
    </row>
    <row r="390" spans="2:9" s="33" customFormat="1" x14ac:dyDescent="0.3">
      <c r="B390" s="61"/>
      <c r="C390" s="61"/>
      <c r="D390" s="61"/>
      <c r="E390" s="34"/>
      <c r="F390" s="34"/>
      <c r="G390" s="62"/>
      <c r="H390" s="62"/>
      <c r="I390" s="63"/>
    </row>
    <row r="391" spans="2:9" s="33" customFormat="1" x14ac:dyDescent="0.3">
      <c r="B391" s="61"/>
      <c r="C391" s="61"/>
      <c r="D391" s="61"/>
      <c r="E391" s="34"/>
      <c r="F391" s="34"/>
      <c r="G391" s="62"/>
      <c r="H391" s="62"/>
      <c r="I391" s="63"/>
    </row>
    <row r="392" spans="2:9" s="33" customFormat="1" x14ac:dyDescent="0.3">
      <c r="B392" s="61"/>
      <c r="C392" s="61"/>
      <c r="D392" s="61"/>
      <c r="E392" s="34"/>
      <c r="F392" s="34"/>
      <c r="G392" s="62"/>
      <c r="H392" s="62"/>
      <c r="I392" s="63"/>
    </row>
    <row r="393" spans="2:9" s="33" customFormat="1" x14ac:dyDescent="0.3">
      <c r="B393" s="61"/>
      <c r="C393" s="61"/>
      <c r="D393" s="61"/>
      <c r="E393" s="34"/>
      <c r="F393" s="34"/>
      <c r="G393" s="62"/>
      <c r="H393" s="62"/>
      <c r="I393" s="63"/>
    </row>
    <row r="394" spans="2:9" s="33" customFormat="1" x14ac:dyDescent="0.3">
      <c r="B394" s="61"/>
      <c r="C394" s="61"/>
      <c r="D394" s="61"/>
      <c r="E394" s="34"/>
      <c r="F394" s="34"/>
      <c r="G394" s="62"/>
      <c r="H394" s="62"/>
      <c r="I394" s="63"/>
    </row>
    <row r="395" spans="2:9" s="33" customFormat="1" x14ac:dyDescent="0.3">
      <c r="B395" s="61"/>
      <c r="C395" s="61"/>
      <c r="D395" s="61"/>
      <c r="E395" s="34"/>
      <c r="F395" s="34"/>
      <c r="G395" s="62"/>
      <c r="H395" s="62"/>
      <c r="I395" s="63"/>
    </row>
    <row r="396" spans="2:9" s="33" customFormat="1" x14ac:dyDescent="0.3">
      <c r="B396" s="61"/>
      <c r="C396" s="61"/>
      <c r="D396" s="61"/>
      <c r="E396" s="34"/>
      <c r="F396" s="34"/>
      <c r="G396" s="62"/>
      <c r="H396" s="62"/>
      <c r="I396" s="63"/>
    </row>
    <row r="397" spans="2:9" s="33" customFormat="1" x14ac:dyDescent="0.3">
      <c r="B397" s="61"/>
      <c r="C397" s="61"/>
      <c r="D397" s="61"/>
      <c r="E397" s="34"/>
      <c r="F397" s="34"/>
      <c r="G397" s="62"/>
      <c r="H397" s="62"/>
      <c r="I397" s="63"/>
    </row>
    <row r="398" spans="2:9" s="33" customFormat="1" x14ac:dyDescent="0.3">
      <c r="B398" s="61"/>
      <c r="C398" s="61"/>
      <c r="D398" s="61"/>
      <c r="E398" s="34"/>
      <c r="F398" s="34"/>
      <c r="G398" s="62"/>
      <c r="H398" s="62"/>
      <c r="I398" s="63"/>
    </row>
    <row r="399" spans="2:9" s="33" customFormat="1" x14ac:dyDescent="0.3">
      <c r="B399" s="61"/>
      <c r="C399" s="61"/>
      <c r="D399" s="61"/>
      <c r="E399" s="34"/>
      <c r="F399" s="34"/>
      <c r="G399" s="62"/>
      <c r="H399" s="62"/>
      <c r="I399" s="63"/>
    </row>
    <row r="400" spans="2:9" s="33" customFormat="1" x14ac:dyDescent="0.3">
      <c r="B400" s="61"/>
      <c r="C400" s="61"/>
      <c r="D400" s="61"/>
      <c r="E400" s="34"/>
      <c r="F400" s="34"/>
      <c r="G400" s="62"/>
      <c r="H400" s="62"/>
      <c r="I400" s="63"/>
    </row>
    <row r="401" spans="2:9" s="33" customFormat="1" x14ac:dyDescent="0.3">
      <c r="B401" s="61"/>
      <c r="C401" s="61"/>
      <c r="D401" s="61"/>
      <c r="E401" s="34"/>
      <c r="F401" s="34"/>
      <c r="G401" s="62"/>
      <c r="H401" s="62"/>
      <c r="I401" s="63"/>
    </row>
    <row r="402" spans="2:9" s="33" customFormat="1" x14ac:dyDescent="0.3">
      <c r="B402" s="61"/>
      <c r="C402" s="61"/>
      <c r="D402" s="61"/>
      <c r="E402" s="34"/>
      <c r="F402" s="34"/>
      <c r="G402" s="62"/>
      <c r="H402" s="62"/>
      <c r="I402" s="63"/>
    </row>
    <row r="403" spans="2:9" s="33" customFormat="1" x14ac:dyDescent="0.3">
      <c r="B403" s="61"/>
      <c r="C403" s="61"/>
      <c r="D403" s="61"/>
      <c r="E403" s="34"/>
      <c r="F403" s="34"/>
      <c r="G403" s="62"/>
      <c r="H403" s="62"/>
      <c r="I403" s="63"/>
    </row>
    <row r="404" spans="2:9" s="33" customFormat="1" x14ac:dyDescent="0.3">
      <c r="B404" s="61"/>
      <c r="C404" s="61"/>
      <c r="D404" s="61"/>
      <c r="E404" s="34"/>
      <c r="F404" s="34"/>
      <c r="G404" s="62"/>
      <c r="H404" s="62"/>
      <c r="I404" s="63"/>
    </row>
    <row r="405" spans="2:9" s="33" customFormat="1" x14ac:dyDescent="0.3">
      <c r="B405" s="61"/>
      <c r="C405" s="61"/>
      <c r="D405" s="61"/>
      <c r="E405" s="34"/>
      <c r="F405" s="34"/>
      <c r="G405" s="62"/>
      <c r="H405" s="62"/>
      <c r="I405" s="63"/>
    </row>
    <row r="406" spans="2:9" s="33" customFormat="1" x14ac:dyDescent="0.3">
      <c r="B406" s="61"/>
      <c r="C406" s="61"/>
      <c r="D406" s="61"/>
      <c r="E406" s="34"/>
      <c r="F406" s="34"/>
      <c r="G406" s="62"/>
      <c r="H406" s="62"/>
      <c r="I406" s="63"/>
    </row>
    <row r="407" spans="2:9" s="33" customFormat="1" x14ac:dyDescent="0.3">
      <c r="B407" s="61"/>
      <c r="C407" s="61"/>
      <c r="D407" s="61"/>
      <c r="E407" s="34"/>
      <c r="F407" s="34"/>
      <c r="G407" s="62"/>
      <c r="H407" s="62"/>
      <c r="I407" s="63"/>
    </row>
    <row r="408" spans="2:9" s="33" customFormat="1" x14ac:dyDescent="0.3">
      <c r="B408" s="61"/>
      <c r="C408" s="61"/>
      <c r="D408" s="61"/>
      <c r="E408" s="34"/>
      <c r="F408" s="34"/>
      <c r="G408" s="62"/>
      <c r="H408" s="62"/>
      <c r="I408" s="63"/>
    </row>
    <row r="409" spans="2:9" s="33" customFormat="1" x14ac:dyDescent="0.3">
      <c r="B409" s="61"/>
      <c r="C409" s="61"/>
      <c r="D409" s="61"/>
      <c r="E409" s="34"/>
      <c r="F409" s="34"/>
      <c r="G409" s="62"/>
      <c r="H409" s="62"/>
      <c r="I409" s="63"/>
    </row>
    <row r="410" spans="2:9" s="33" customFormat="1" x14ac:dyDescent="0.3">
      <c r="B410" s="61"/>
      <c r="C410" s="61"/>
      <c r="D410" s="61"/>
      <c r="E410" s="34"/>
      <c r="F410" s="34"/>
      <c r="G410" s="62"/>
      <c r="H410" s="62"/>
      <c r="I410" s="63"/>
    </row>
    <row r="411" spans="2:9" s="33" customFormat="1" x14ac:dyDescent="0.3">
      <c r="B411" s="61"/>
      <c r="C411" s="61"/>
      <c r="D411" s="61"/>
      <c r="G411" s="62"/>
      <c r="H411" s="62"/>
      <c r="I411" s="63"/>
    </row>
    <row r="412" spans="2:9" s="33" customFormat="1" x14ac:dyDescent="0.3">
      <c r="B412" s="61"/>
      <c r="C412" s="61"/>
      <c r="D412" s="61"/>
      <c r="G412" s="62"/>
      <c r="H412" s="62"/>
      <c r="I412" s="63"/>
    </row>
    <row r="413" spans="2:9" s="33" customFormat="1" x14ac:dyDescent="0.3">
      <c r="B413" s="61"/>
      <c r="C413" s="61"/>
      <c r="D413" s="61"/>
      <c r="G413" s="62"/>
      <c r="H413" s="62"/>
      <c r="I413" s="63"/>
    </row>
  </sheetData>
  <mergeCells count="1">
    <mergeCell ref="B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refinantare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Radu</cp:lastModifiedBy>
  <dcterms:created xsi:type="dcterms:W3CDTF">2025-03-11T08:35:22Z</dcterms:created>
  <dcterms:modified xsi:type="dcterms:W3CDTF">2025-03-17T09:17:34Z</dcterms:modified>
</cp:coreProperties>
</file>