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23 AUGUST\DOCUMENTE\"/>
    </mc:Choice>
  </mc:AlternateContent>
  <xr:revisionPtr revIDLastSave="0" documentId="13_ncr:1_{FB4C3028-2AE9-4BF3-B4F4-CD570E991CDF}" xr6:coauthVersionLast="47" xr6:coauthVersionMax="47" xr10:uidLastSave="{00000000-0000-0000-0000-000000000000}"/>
  <bookViews>
    <workbookView xWindow="-108" yWindow="-108" windowWidth="23256" windowHeight="12456" xr2:uid="{30CD7588-7B62-4F8F-81FA-B5A1538F6FC1}"/>
  </bookViews>
  <sheets>
    <sheet name="anexa 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page\x2dtotal">#REF!</definedName>
    <definedName name="page\x2dtotal\x2dmaster0">#REF!</definedName>
    <definedName name="_xlnm.Print_Area" localSheetId="0">'anexa 1.4'!$A$1:$O$38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33" i="1"/>
  <c r="N31" i="1"/>
  <c r="M31" i="1"/>
  <c r="L31" i="1"/>
  <c r="K31" i="1"/>
  <c r="L30" i="1"/>
  <c r="O29" i="1"/>
  <c r="N29" i="1"/>
  <c r="M29" i="1"/>
  <c r="L29" i="1"/>
  <c r="K29" i="1"/>
  <c r="J29" i="1"/>
  <c r="I29" i="1"/>
  <c r="H29" i="1"/>
  <c r="H21" i="1" s="1"/>
  <c r="H33" i="1" s="1"/>
  <c r="G29" i="1"/>
  <c r="G21" i="1" s="1"/>
  <c r="G33" i="1" s="1"/>
  <c r="F29" i="1"/>
  <c r="F21" i="1" s="1"/>
  <c r="F33" i="1" s="1"/>
  <c r="E29" i="1"/>
  <c r="E21" i="1" s="1"/>
  <c r="E33" i="1" s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E20" i="1" s="1"/>
  <c r="E32" i="1" s="1"/>
  <c r="D28" i="1"/>
  <c r="D20" i="1" s="1"/>
  <c r="D32" i="1" s="1"/>
  <c r="C28" i="1"/>
  <c r="C20" i="1" s="1"/>
  <c r="C32" i="1" s="1"/>
  <c r="O27" i="1"/>
  <c r="O19" i="1" s="1"/>
  <c r="N27" i="1"/>
  <c r="M27" i="1"/>
  <c r="L27" i="1"/>
  <c r="K27" i="1"/>
  <c r="K26" i="1" s="1"/>
  <c r="J27" i="1"/>
  <c r="I27" i="1"/>
  <c r="H27" i="1"/>
  <c r="G27" i="1"/>
  <c r="F27" i="1"/>
  <c r="E27" i="1"/>
  <c r="D27" i="1"/>
  <c r="C27" i="1"/>
  <c r="N26" i="1"/>
  <c r="M26" i="1"/>
  <c r="L26" i="1"/>
  <c r="O25" i="1"/>
  <c r="N25" i="1"/>
  <c r="N21" i="1" s="1"/>
  <c r="N33" i="1" s="1"/>
  <c r="M25" i="1"/>
  <c r="L25" i="1"/>
  <c r="L21" i="1" s="1"/>
  <c r="L33" i="1" s="1"/>
  <c r="K25" i="1"/>
  <c r="K21" i="1" s="1"/>
  <c r="K33" i="1" s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K20" i="1" s="1"/>
  <c r="K32" i="1" s="1"/>
  <c r="K30" i="1" s="1"/>
  <c r="J24" i="1"/>
  <c r="I24" i="1"/>
  <c r="I20" i="1" s="1"/>
  <c r="I32" i="1" s="1"/>
  <c r="H24" i="1"/>
  <c r="H20" i="1" s="1"/>
  <c r="H32" i="1" s="1"/>
  <c r="G24" i="1"/>
  <c r="F24" i="1"/>
  <c r="E24" i="1"/>
  <c r="D24" i="1"/>
  <c r="C24" i="1"/>
  <c r="O23" i="1"/>
  <c r="O22" i="1" s="1"/>
  <c r="N23" i="1"/>
  <c r="M23" i="1"/>
  <c r="M22" i="1" s="1"/>
  <c r="L23" i="1"/>
  <c r="L22" i="1" s="1"/>
  <c r="K23" i="1"/>
  <c r="J23" i="1"/>
  <c r="J22" i="1" s="1"/>
  <c r="I23" i="1"/>
  <c r="I22" i="1" s="1"/>
  <c r="H23" i="1"/>
  <c r="H22" i="1" s="1"/>
  <c r="G23" i="1"/>
  <c r="F23" i="1"/>
  <c r="E23" i="1"/>
  <c r="E19" i="1" s="1"/>
  <c r="E31" i="1" s="1"/>
  <c r="D23" i="1"/>
  <c r="C23" i="1"/>
  <c r="E22" i="1"/>
  <c r="D22" i="1"/>
  <c r="C22" i="1"/>
  <c r="O21" i="1"/>
  <c r="O33" i="1" s="1"/>
  <c r="M21" i="1"/>
  <c r="M33" i="1" s="1"/>
  <c r="D21" i="1"/>
  <c r="C21" i="1"/>
  <c r="C33" i="1" s="1"/>
  <c r="O20" i="1"/>
  <c r="O32" i="1" s="1"/>
  <c r="N20" i="1"/>
  <c r="N32" i="1" s="1"/>
  <c r="M20" i="1"/>
  <c r="M32" i="1" s="1"/>
  <c r="M30" i="1" s="1"/>
  <c r="L20" i="1"/>
  <c r="L32" i="1" s="1"/>
  <c r="J20" i="1"/>
  <c r="J32" i="1" s="1"/>
  <c r="N19" i="1"/>
  <c r="M19" i="1"/>
  <c r="L19" i="1"/>
  <c r="L18" i="1" s="1"/>
  <c r="K19" i="1"/>
  <c r="J19" i="1"/>
  <c r="J31" i="1" s="1"/>
  <c r="I19" i="1"/>
  <c r="I31" i="1" s="1"/>
  <c r="G19" i="1"/>
  <c r="G31" i="1" s="1"/>
  <c r="N14" i="1"/>
  <c r="L14" i="1"/>
  <c r="K14" i="1"/>
  <c r="J14" i="1"/>
  <c r="I14" i="1"/>
  <c r="H14" i="1"/>
  <c r="G14" i="1"/>
  <c r="F14" i="1"/>
  <c r="E14" i="1"/>
  <c r="D14" i="1"/>
  <c r="C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O18" i="1" l="1"/>
  <c r="K22" i="1"/>
  <c r="O26" i="1"/>
  <c r="H19" i="1"/>
  <c r="N22" i="1"/>
  <c r="C26" i="1"/>
  <c r="N30" i="1"/>
  <c r="D26" i="1"/>
  <c r="O31" i="1"/>
  <c r="O30" i="1" s="1"/>
  <c r="E26" i="1"/>
  <c r="K18" i="1"/>
  <c r="F26" i="1"/>
  <c r="G26" i="1"/>
  <c r="M18" i="1"/>
  <c r="C19" i="1"/>
  <c r="F20" i="1"/>
  <c r="F32" i="1" s="1"/>
  <c r="I21" i="1"/>
  <c r="H26" i="1"/>
  <c r="N18" i="1"/>
  <c r="D19" i="1"/>
  <c r="G20" i="1"/>
  <c r="J21" i="1"/>
  <c r="I26" i="1"/>
  <c r="E30" i="1"/>
  <c r="J26" i="1"/>
  <c r="F19" i="1"/>
  <c r="F22" i="1"/>
  <c r="E18" i="1"/>
  <c r="G22" i="1"/>
  <c r="F31" i="1" l="1"/>
  <c r="F30" i="1" s="1"/>
  <c r="F18" i="1"/>
  <c r="J33" i="1"/>
  <c r="J30" i="1" s="1"/>
  <c r="J18" i="1"/>
  <c r="G32" i="1"/>
  <c r="G30" i="1" s="1"/>
  <c r="G18" i="1"/>
  <c r="D31" i="1"/>
  <c r="D30" i="1" s="1"/>
  <c r="D18" i="1"/>
  <c r="H31" i="1"/>
  <c r="H30" i="1" s="1"/>
  <c r="H18" i="1"/>
  <c r="I33" i="1"/>
  <c r="I30" i="1" s="1"/>
  <c r="I18" i="1"/>
  <c r="C18" i="1"/>
  <c r="C31" i="1"/>
  <c r="C30" i="1" s="1"/>
</calcChain>
</file>

<file path=xl/sharedStrings.xml><?xml version="1.0" encoding="utf-8"?>
<sst xmlns="http://schemas.openxmlformats.org/spreadsheetml/2006/main" count="33" uniqueCount="33">
  <si>
    <t>Anexa 1.4</t>
  </si>
  <si>
    <t>SITUATIE privind serviciul datoriei publice locale 
Consilul Local al Primariei Comunei 23 August in perioada 2025-2037</t>
  </si>
  <si>
    <t xml:space="preserve">Nr. Crt. </t>
  </si>
  <si>
    <t>Serviciul anual al datoriei publice locale</t>
  </si>
  <si>
    <t>Anul</t>
  </si>
  <si>
    <t xml:space="preserve">Serviciul datoriei publice locale pentru imprumuturile si garantiile existente (a1+b1+c1) - </t>
  </si>
  <si>
    <t>a1) Rambursarea imprumutului (a1)</t>
  </si>
  <si>
    <t>b1) Dobanzi (b1)</t>
  </si>
  <si>
    <t>c1) Comisioane (c1)</t>
  </si>
  <si>
    <t>2</t>
  </si>
  <si>
    <t>a2) Rambursarea imprumutului (a2.1+a2.2)</t>
  </si>
  <si>
    <t>b2) Dobanzi (b2.1+b2.2)</t>
  </si>
  <si>
    <t>c2) Comisioane (c2.1+c2.2)</t>
  </si>
  <si>
    <t>2.1</t>
  </si>
  <si>
    <t>a2.1) Rambursarea imprumutului (a2.1)</t>
  </si>
  <si>
    <t>b2.1) Dobanzi (b2.1)</t>
  </si>
  <si>
    <t>c2.1) Comisioane (c2.1)</t>
  </si>
  <si>
    <t>2.2</t>
  </si>
  <si>
    <t>Serviciul datoriei publice locale pentru care se solicita autorizarea - refinantare 6.41 mil lei (a2.2+b2.2+c2.2)</t>
  </si>
  <si>
    <t>a2.2) Rambursarea imprumutului (a2.2)</t>
  </si>
  <si>
    <t>b2.2) Dobanzi (b2.2)</t>
  </si>
  <si>
    <t>c2.2) Comisioane (c2.2)</t>
  </si>
  <si>
    <t>3</t>
  </si>
  <si>
    <t>Serviciul total datoriei publice locale (a3+b3+c3)</t>
  </si>
  <si>
    <t>a3) Rambursarea imprumutului (a1+a2)</t>
  </si>
  <si>
    <t>b3) Dobanzi (b1+b2)</t>
  </si>
  <si>
    <t>c3) Comisioane (c1+c2)</t>
  </si>
  <si>
    <t>ORDONATOR PRINCIPAL DE CREDITE</t>
  </si>
  <si>
    <t xml:space="preserve">           Contabil Sef</t>
  </si>
  <si>
    <t>Primar</t>
  </si>
  <si>
    <t>Mitrana Mugurel Viorel</t>
  </si>
  <si>
    <t>Serviciul datoriei publice locale pentru care se solicita autorizarea - 16.4 mil lei (a2+b2+c2)</t>
  </si>
  <si>
    <t>Serviciul datoriei publice locale pentru care se solicita autorizarea -credit 10 mil lei (a2.1+b2.1+c2.1)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</si>
</sst>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1" fillId="0" borderId="1" xfId="1" applyBorder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43" fontId="1" fillId="0" borderId="1" xfId="1" applyNumberFormat="1" applyBorder="1" applyAlignment="1">
      <alignment horizontal="center" vertical="center"/>
    </xf>
    <xf numFmtId="43" fontId="1" fillId="0" borderId="3" xfId="1" applyNumberFormat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top"/>
    </xf>
    <xf numFmtId="0" fontId="4" fillId="0" borderId="0" xfId="1" applyFont="1"/>
    <xf numFmtId="0" fontId="1" fillId="0" borderId="0" xfId="1" applyAlignment="1">
      <alignment horizontal="center" vertical="top"/>
    </xf>
    <xf numFmtId="43" fontId="1" fillId="0" borderId="0" xfId="1" applyNumberFormat="1"/>
    <xf numFmtId="164" fontId="1" fillId="0" borderId="0" xfId="1" applyNumberFormat="1"/>
    <xf numFmtId="49" fontId="1" fillId="0" borderId="2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49" fontId="1" fillId="0" borderId="2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</cellXfs>
  <cellStyles count="2">
    <cellStyle name="Normal" xfId="0" builtinId="0"/>
    <cellStyle name="Normal_Anexa 1.4 - SG Serviciul Datoriei Publice 12.04.2010" xfId="1" xr:uid="{2B89E9EC-5010-4840-80B4-23E60F0A7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23%20AUGUST\DOCUMENTE\Calcul%20grad_23%20august%20incl%20refinantare_03.03.25.xlsx" TargetMode="External"/><Relationship Id="rId1" Type="http://schemas.openxmlformats.org/officeDocument/2006/relationships/externalLinkPath" Target="Calcul%20grad_23%20august%20incl%20refinantare_03.03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com"/>
      <sheetName val="2023 com"/>
      <sheetName val="2024 com"/>
      <sheetName val="grad indatorare"/>
      <sheetName val="credit cec"/>
      <sheetName val="credit  NOU"/>
      <sheetName val="anexa 1.3"/>
      <sheetName val="credit refinantare"/>
      <sheetName val="centralizare"/>
      <sheetName val="anexa 1.4"/>
      <sheetName val="SD techirg 10 ani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 t="str">
            <v>Date financiare valabile la 11.03.2025</v>
          </cell>
        </row>
      </sheetData>
      <sheetData sheetId="7"/>
      <sheetData sheetId="8">
        <row r="4">
          <cell r="D4">
            <v>271.07121126760558</v>
          </cell>
          <cell r="E4">
            <v>542.14242253521115</v>
          </cell>
          <cell r="F4">
            <v>542.14242253521115</v>
          </cell>
          <cell r="G4">
            <v>542.14242253521115</v>
          </cell>
          <cell r="H4">
            <v>542.14242253521115</v>
          </cell>
          <cell r="I4">
            <v>542.14242253521115</v>
          </cell>
          <cell r="J4">
            <v>542.14242253521115</v>
          </cell>
          <cell r="K4">
            <v>542.14242253521115</v>
          </cell>
          <cell r="L4">
            <v>542.14242253521115</v>
          </cell>
          <cell r="M4">
            <v>542.14242253521115</v>
          </cell>
          <cell r="N4">
            <v>542.14242253521115</v>
          </cell>
          <cell r="O4">
            <v>542.14242253521115</v>
          </cell>
          <cell r="P4">
            <v>180.71414084507043</v>
          </cell>
        </row>
        <row r="5">
          <cell r="D5">
            <v>263.18470811560246</v>
          </cell>
          <cell r="E5">
            <v>488.27945594255056</v>
          </cell>
          <cell r="F5">
            <v>443.37123896696346</v>
          </cell>
          <cell r="G5">
            <v>399.60110694212744</v>
          </cell>
          <cell r="H5">
            <v>353.55480501578921</v>
          </cell>
          <cell r="I5">
            <v>308.64658804020246</v>
          </cell>
          <cell r="J5">
            <v>263.73837106461576</v>
          </cell>
          <cell r="K5">
            <v>219.47609419621224</v>
          </cell>
          <cell r="L5">
            <v>173.92193711344243</v>
          </cell>
          <cell r="M5">
            <v>129.01372013785556</v>
          </cell>
          <cell r="N5">
            <v>84.105503162268676</v>
          </cell>
          <cell r="O5">
            <v>39.351081450296817</v>
          </cell>
          <cell r="P5">
            <v>3.0759052723003033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9">
          <cell r="E9">
            <v>200</v>
          </cell>
          <cell r="F9">
            <v>480</v>
          </cell>
          <cell r="G9">
            <v>480</v>
          </cell>
          <cell r="H9">
            <v>600</v>
          </cell>
          <cell r="I9">
            <v>720</v>
          </cell>
          <cell r="J9">
            <v>840</v>
          </cell>
          <cell r="K9">
            <v>960</v>
          </cell>
          <cell r="L9">
            <v>1080</v>
          </cell>
          <cell r="M9">
            <v>1200</v>
          </cell>
          <cell r="N9">
            <v>1320</v>
          </cell>
          <cell r="O9">
            <v>1440</v>
          </cell>
          <cell r="P9">
            <v>680</v>
          </cell>
        </row>
        <row r="10">
          <cell r="D10">
            <v>0</v>
          </cell>
          <cell r="E10">
            <v>509.46758333333332</v>
          </cell>
          <cell r="F10">
            <v>793.47039999999993</v>
          </cell>
          <cell r="G10">
            <v>755.81577777777761</v>
          </cell>
          <cell r="H10">
            <v>709.37159722222214</v>
          </cell>
          <cell r="I10">
            <v>655.09329444444438</v>
          </cell>
          <cell r="J10">
            <v>590.87482499999999</v>
          </cell>
          <cell r="K10">
            <v>518.21402222222218</v>
          </cell>
          <cell r="L10">
            <v>432.61738611111116</v>
          </cell>
          <cell r="M10">
            <v>338.57841666666656</v>
          </cell>
          <cell r="N10">
            <v>234.59928055555554</v>
          </cell>
          <cell r="O10">
            <v>121.13386666666666</v>
          </cell>
          <cell r="P10">
            <v>11.574166666666667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6C0D-7BDA-40D2-B360-CA42CE4D9312}">
  <dimension ref="A1:O44"/>
  <sheetViews>
    <sheetView tabSelected="1" view="pageBreakPreview" topLeftCell="A3" zoomScaleNormal="100" zoomScaleSheetLayoutView="100" workbookViewId="0">
      <selection activeCell="B23" sqref="B23"/>
    </sheetView>
  </sheetViews>
  <sheetFormatPr defaultColWidth="10.6640625" defaultRowHeight="13.2" x14ac:dyDescent="0.25"/>
  <cols>
    <col min="1" max="1" width="5.77734375" style="1" customWidth="1"/>
    <col min="2" max="2" width="38.6640625" style="2" customWidth="1"/>
    <col min="3" max="15" width="9.44140625" style="2" customWidth="1"/>
    <col min="16" max="16384" width="10.6640625" style="2"/>
  </cols>
  <sheetData>
    <row r="1" spans="1:15" hidden="1" x14ac:dyDescent="0.25"/>
    <row r="2" spans="1:15" hidden="1" x14ac:dyDescent="0.25">
      <c r="E2" s="22"/>
      <c r="F2" s="22"/>
    </row>
    <row r="3" spans="1:15" ht="17.399999999999999" x14ac:dyDescent="0.3">
      <c r="J3" s="2" t="s">
        <v>0</v>
      </c>
      <c r="K3" s="4"/>
      <c r="L3" s="4"/>
      <c r="M3" s="4"/>
    </row>
    <row r="4" spans="1:15" hidden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idden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idden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idden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9.75" hidden="1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2.75" customHeight="1" x14ac:dyDescent="0.25">
      <c r="A9" s="23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21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5" ht="11.25" customHeight="1" x14ac:dyDescent="0.25"/>
    <row r="12" spans="1:15" ht="12.75" customHeight="1" x14ac:dyDescent="0.25">
      <c r="A12" s="24" t="s">
        <v>2</v>
      </c>
      <c r="B12" s="25" t="s">
        <v>3</v>
      </c>
      <c r="C12" s="27" t="s">
        <v>4</v>
      </c>
      <c r="D12" s="28"/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</row>
    <row r="13" spans="1:15" x14ac:dyDescent="0.25">
      <c r="A13" s="24"/>
      <c r="B13" s="26"/>
      <c r="C13" s="9">
        <v>2025</v>
      </c>
      <c r="D13" s="9">
        <f>C13+1</f>
        <v>2026</v>
      </c>
      <c r="E13" s="9">
        <f t="shared" ref="E13:O13" si="0">D13+1</f>
        <v>2027</v>
      </c>
      <c r="F13" s="9">
        <f t="shared" si="0"/>
        <v>2028</v>
      </c>
      <c r="G13" s="9">
        <f t="shared" si="0"/>
        <v>2029</v>
      </c>
      <c r="H13" s="9">
        <f t="shared" si="0"/>
        <v>2030</v>
      </c>
      <c r="I13" s="9">
        <f t="shared" si="0"/>
        <v>2031</v>
      </c>
      <c r="J13" s="9">
        <f t="shared" si="0"/>
        <v>2032</v>
      </c>
      <c r="K13" s="9">
        <f t="shared" si="0"/>
        <v>2033</v>
      </c>
      <c r="L13" s="9">
        <f t="shared" si="0"/>
        <v>2034</v>
      </c>
      <c r="M13" s="5">
        <f t="shared" si="0"/>
        <v>2035</v>
      </c>
      <c r="N13" s="9">
        <f t="shared" si="0"/>
        <v>2036</v>
      </c>
      <c r="O13" s="9">
        <f t="shared" si="0"/>
        <v>2037</v>
      </c>
    </row>
    <row r="14" spans="1:15" ht="30" customHeight="1" x14ac:dyDescent="0.25">
      <c r="A14" s="29">
        <v>1</v>
      </c>
      <c r="B14" s="10" t="s">
        <v>5</v>
      </c>
      <c r="C14" s="11">
        <f>SUM(C15:C17)</f>
        <v>0</v>
      </c>
      <c r="D14" s="11">
        <f t="shared" ref="D14:N14" si="1">SUM(D15:D17)</f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2"/>
      <c r="N14" s="11">
        <f t="shared" si="1"/>
        <v>0</v>
      </c>
      <c r="O14" s="8"/>
    </row>
    <row r="15" spans="1:15" x14ac:dyDescent="0.25">
      <c r="A15" s="30"/>
      <c r="B15" s="13" t="s">
        <v>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/>
      <c r="N15" s="11">
        <v>0</v>
      </c>
      <c r="O15" s="8"/>
    </row>
    <row r="16" spans="1:15" x14ac:dyDescent="0.25">
      <c r="A16" s="30"/>
      <c r="B16" s="13" t="s">
        <v>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/>
      <c r="N16" s="11">
        <v>0</v>
      </c>
      <c r="O16" s="8"/>
    </row>
    <row r="17" spans="1:15" x14ac:dyDescent="0.25">
      <c r="A17" s="31"/>
      <c r="B17" s="13" t="s">
        <v>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2"/>
      <c r="N17" s="11">
        <v>0</v>
      </c>
      <c r="O17" s="8"/>
    </row>
    <row r="18" spans="1:15" ht="31.2" customHeight="1" x14ac:dyDescent="0.25">
      <c r="A18" s="19" t="s">
        <v>9</v>
      </c>
      <c r="B18" s="13" t="s">
        <v>31</v>
      </c>
      <c r="C18" s="11">
        <f>SUM(C19:C21)</f>
        <v>534.25591938320804</v>
      </c>
      <c r="D18" s="11">
        <f t="shared" ref="D18:O18" si="2">SUM(D19:D21)</f>
        <v>1739.8894618110951</v>
      </c>
      <c r="E18" s="11">
        <f t="shared" si="2"/>
        <v>2258.9840615021744</v>
      </c>
      <c r="F18" s="11">
        <f t="shared" si="2"/>
        <v>2177.5593072551164</v>
      </c>
      <c r="G18" s="11">
        <f t="shared" si="2"/>
        <v>2205.0688247732223</v>
      </c>
      <c r="H18" s="11">
        <f t="shared" si="2"/>
        <v>2225.882305019858</v>
      </c>
      <c r="I18" s="11">
        <f t="shared" si="2"/>
        <v>2236.7556185998269</v>
      </c>
      <c r="J18" s="11">
        <f t="shared" si="2"/>
        <v>2239.8325389536458</v>
      </c>
      <c r="K18" s="11">
        <f t="shared" si="2"/>
        <v>2228.6817457597645</v>
      </c>
      <c r="L18" s="11">
        <f t="shared" si="2"/>
        <v>2209.7345593397331</v>
      </c>
      <c r="M18" s="11">
        <f t="shared" si="2"/>
        <v>2180.8472062530354</v>
      </c>
      <c r="N18" s="11">
        <f t="shared" si="2"/>
        <v>2142.6273706521747</v>
      </c>
      <c r="O18" s="11">
        <f t="shared" si="2"/>
        <v>875.36421278403748</v>
      </c>
    </row>
    <row r="19" spans="1:15" x14ac:dyDescent="0.25">
      <c r="A19" s="20"/>
      <c r="B19" s="14" t="s">
        <v>10</v>
      </c>
      <c r="C19" s="11">
        <f>C23+C27</f>
        <v>271.07121126760558</v>
      </c>
      <c r="D19" s="11">
        <f t="shared" ref="D19:O19" si="3">D23+D27</f>
        <v>742.14242253521115</v>
      </c>
      <c r="E19" s="11">
        <f t="shared" si="3"/>
        <v>1022.1424225352112</v>
      </c>
      <c r="F19" s="11">
        <f t="shared" si="3"/>
        <v>1022.1424225352112</v>
      </c>
      <c r="G19" s="11">
        <f t="shared" si="3"/>
        <v>1142.1424225352112</v>
      </c>
      <c r="H19" s="11">
        <f t="shared" si="3"/>
        <v>1262.1424225352112</v>
      </c>
      <c r="I19" s="11">
        <f t="shared" si="3"/>
        <v>1382.1424225352112</v>
      </c>
      <c r="J19" s="11">
        <f t="shared" si="3"/>
        <v>1502.1424225352112</v>
      </c>
      <c r="K19" s="11">
        <f t="shared" si="3"/>
        <v>1622.1424225352112</v>
      </c>
      <c r="L19" s="11">
        <f t="shared" si="3"/>
        <v>1742.1424225352112</v>
      </c>
      <c r="M19" s="11">
        <f t="shared" si="3"/>
        <v>1862.1424225352112</v>
      </c>
      <c r="N19" s="11">
        <f t="shared" si="3"/>
        <v>1982.1424225352112</v>
      </c>
      <c r="O19" s="11">
        <f t="shared" si="3"/>
        <v>860.71414084507046</v>
      </c>
    </row>
    <row r="20" spans="1:15" x14ac:dyDescent="0.25">
      <c r="A20" s="20"/>
      <c r="B20" s="14" t="s">
        <v>11</v>
      </c>
      <c r="C20" s="11">
        <f t="shared" ref="C20:O21" si="4">C24+C28</f>
        <v>263.18470811560246</v>
      </c>
      <c r="D20" s="11">
        <f t="shared" si="4"/>
        <v>997.74703927588394</v>
      </c>
      <c r="E20" s="11">
        <f t="shared" si="4"/>
        <v>1236.8416389669633</v>
      </c>
      <c r="F20" s="11">
        <f t="shared" si="4"/>
        <v>1155.4168847199051</v>
      </c>
      <c r="G20" s="11">
        <f t="shared" si="4"/>
        <v>1062.9264022380114</v>
      </c>
      <c r="H20" s="11">
        <f t="shared" si="4"/>
        <v>963.73988248464684</v>
      </c>
      <c r="I20" s="11">
        <f t="shared" si="4"/>
        <v>854.61319606461575</v>
      </c>
      <c r="J20" s="11">
        <f t="shared" si="4"/>
        <v>737.6901164184344</v>
      </c>
      <c r="K20" s="11">
        <f t="shared" si="4"/>
        <v>606.53932322455353</v>
      </c>
      <c r="L20" s="11">
        <f t="shared" si="4"/>
        <v>467.59213680452211</v>
      </c>
      <c r="M20" s="11">
        <f t="shared" si="4"/>
        <v>318.70478371782423</v>
      </c>
      <c r="N20" s="11">
        <f t="shared" si="4"/>
        <v>160.48494811696349</v>
      </c>
      <c r="O20" s="11">
        <f t="shared" si="4"/>
        <v>14.65007193896697</v>
      </c>
    </row>
    <row r="21" spans="1:15" x14ac:dyDescent="0.25">
      <c r="A21" s="21"/>
      <c r="B21" s="14" t="s">
        <v>12</v>
      </c>
      <c r="C21" s="11">
        <f t="shared" si="4"/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</row>
    <row r="22" spans="1:15" ht="39.6" x14ac:dyDescent="0.25">
      <c r="A22" s="19" t="s">
        <v>13</v>
      </c>
      <c r="B22" s="13" t="s">
        <v>32</v>
      </c>
      <c r="C22" s="11">
        <f>SUM(C23:C25)</f>
        <v>0</v>
      </c>
      <c r="D22" s="11">
        <f t="shared" ref="D22:O22" si="5">SUM(D23:D25)</f>
        <v>709.46758333333332</v>
      </c>
      <c r="E22" s="11">
        <f t="shared" si="5"/>
        <v>1273.4703999999999</v>
      </c>
      <c r="F22" s="11">
        <f t="shared" si="5"/>
        <v>1235.8157777777776</v>
      </c>
      <c r="G22" s="11">
        <f t="shared" si="5"/>
        <v>1309.3715972222221</v>
      </c>
      <c r="H22" s="11">
        <f t="shared" si="5"/>
        <v>1375.0932944444444</v>
      </c>
      <c r="I22" s="11">
        <f t="shared" si="5"/>
        <v>1430.8748249999999</v>
      </c>
      <c r="J22" s="11">
        <f t="shared" si="5"/>
        <v>1478.2140222222222</v>
      </c>
      <c r="K22" s="11">
        <f t="shared" si="5"/>
        <v>1512.617386111111</v>
      </c>
      <c r="L22" s="11">
        <f t="shared" si="5"/>
        <v>1538.5784166666665</v>
      </c>
      <c r="M22" s="11">
        <f t="shared" si="5"/>
        <v>1554.5992805555557</v>
      </c>
      <c r="N22" s="11">
        <f t="shared" si="5"/>
        <v>1561.1338666666666</v>
      </c>
      <c r="O22" s="11">
        <f t="shared" si="5"/>
        <v>691.57416666666666</v>
      </c>
    </row>
    <row r="23" spans="1:15" x14ac:dyDescent="0.25">
      <c r="A23" s="20"/>
      <c r="B23" s="14" t="s">
        <v>14</v>
      </c>
      <c r="C23" s="11">
        <f>[13]centralizare!D9</f>
        <v>0</v>
      </c>
      <c r="D23" s="11">
        <f>[13]centralizare!E9</f>
        <v>200</v>
      </c>
      <c r="E23" s="11">
        <f>[13]centralizare!F9</f>
        <v>480</v>
      </c>
      <c r="F23" s="11">
        <f>[13]centralizare!G9</f>
        <v>480</v>
      </c>
      <c r="G23" s="11">
        <f>[13]centralizare!H9</f>
        <v>600</v>
      </c>
      <c r="H23" s="11">
        <f>[13]centralizare!I9</f>
        <v>720</v>
      </c>
      <c r="I23" s="11">
        <f>[13]centralizare!J9</f>
        <v>840</v>
      </c>
      <c r="J23" s="11">
        <f>[13]centralizare!K9</f>
        <v>960</v>
      </c>
      <c r="K23" s="11">
        <f>[13]centralizare!L9</f>
        <v>1080</v>
      </c>
      <c r="L23" s="11">
        <f>[13]centralizare!M9</f>
        <v>1200</v>
      </c>
      <c r="M23" s="11">
        <f>[13]centralizare!N9</f>
        <v>1320</v>
      </c>
      <c r="N23" s="11">
        <f>[13]centralizare!O9</f>
        <v>1440</v>
      </c>
      <c r="O23" s="11">
        <f>[13]centralizare!P9</f>
        <v>680</v>
      </c>
    </row>
    <row r="24" spans="1:15" x14ac:dyDescent="0.25">
      <c r="A24" s="20"/>
      <c r="B24" s="14" t="s">
        <v>15</v>
      </c>
      <c r="C24" s="11">
        <f>[13]centralizare!D10</f>
        <v>0</v>
      </c>
      <c r="D24" s="11">
        <f>[13]centralizare!E10</f>
        <v>509.46758333333332</v>
      </c>
      <c r="E24" s="11">
        <f>[13]centralizare!F10</f>
        <v>793.47039999999993</v>
      </c>
      <c r="F24" s="11">
        <f>[13]centralizare!G10</f>
        <v>755.81577777777761</v>
      </c>
      <c r="G24" s="11">
        <f>[13]centralizare!H10</f>
        <v>709.37159722222214</v>
      </c>
      <c r="H24" s="11">
        <f>[13]centralizare!I10</f>
        <v>655.09329444444438</v>
      </c>
      <c r="I24" s="11">
        <f>[13]centralizare!J10</f>
        <v>590.87482499999999</v>
      </c>
      <c r="J24" s="11">
        <f>[13]centralizare!K10</f>
        <v>518.21402222222218</v>
      </c>
      <c r="K24" s="11">
        <f>[13]centralizare!L10</f>
        <v>432.61738611111116</v>
      </c>
      <c r="L24" s="11">
        <f>[13]centralizare!M10</f>
        <v>338.57841666666656</v>
      </c>
      <c r="M24" s="11">
        <f>[13]centralizare!N10</f>
        <v>234.59928055555554</v>
      </c>
      <c r="N24" s="11">
        <f>[13]centralizare!O10</f>
        <v>121.13386666666666</v>
      </c>
      <c r="O24" s="11">
        <f>[13]centralizare!P10</f>
        <v>11.574166666666667</v>
      </c>
    </row>
    <row r="25" spans="1:15" x14ac:dyDescent="0.25">
      <c r="A25" s="21"/>
      <c r="B25" s="14" t="s">
        <v>16</v>
      </c>
      <c r="C25" s="11">
        <f>[13]centralizare!D11</f>
        <v>0</v>
      </c>
      <c r="D25" s="11">
        <f>[13]centralizare!E11</f>
        <v>0</v>
      </c>
      <c r="E25" s="11">
        <f>[13]centralizare!F11</f>
        <v>0</v>
      </c>
      <c r="F25" s="11">
        <f>[13]centralizare!G11</f>
        <v>0</v>
      </c>
      <c r="G25" s="11">
        <f>[13]centralizare!H11</f>
        <v>0</v>
      </c>
      <c r="H25" s="11">
        <f>[13]centralizare!I11</f>
        <v>0</v>
      </c>
      <c r="I25" s="11">
        <f>[13]centralizare!J11</f>
        <v>0</v>
      </c>
      <c r="J25" s="11">
        <f>[13]centralizare!K11</f>
        <v>0</v>
      </c>
      <c r="K25" s="11">
        <f>[13]centralizare!L11</f>
        <v>0</v>
      </c>
      <c r="L25" s="11">
        <f>[13]centralizare!M11</f>
        <v>0</v>
      </c>
      <c r="M25" s="11">
        <f>[13]centralizare!N11</f>
        <v>0</v>
      </c>
      <c r="N25" s="11">
        <f>[13]centralizare!O11</f>
        <v>0</v>
      </c>
      <c r="O25" s="11">
        <f>[13]centralizare!P11</f>
        <v>0</v>
      </c>
    </row>
    <row r="26" spans="1:15" ht="39.6" x14ac:dyDescent="0.25">
      <c r="A26" s="19" t="s">
        <v>17</v>
      </c>
      <c r="B26" s="13" t="s">
        <v>18</v>
      </c>
      <c r="C26" s="11">
        <f>SUM(C27:C29)</f>
        <v>534.25591938320804</v>
      </c>
      <c r="D26" s="11">
        <f t="shared" ref="D26:O26" si="6">SUM(D27:D29)</f>
        <v>1030.4218784777618</v>
      </c>
      <c r="E26" s="11">
        <f t="shared" si="6"/>
        <v>985.51366150217461</v>
      </c>
      <c r="F26" s="11">
        <f t="shared" si="6"/>
        <v>941.7435294773386</v>
      </c>
      <c r="G26" s="11">
        <f t="shared" si="6"/>
        <v>895.69722755100042</v>
      </c>
      <c r="H26" s="11">
        <f t="shared" si="6"/>
        <v>850.78901057541361</v>
      </c>
      <c r="I26" s="11">
        <f t="shared" si="6"/>
        <v>805.88079359982692</v>
      </c>
      <c r="J26" s="11">
        <f t="shared" si="6"/>
        <v>761.61851673142337</v>
      </c>
      <c r="K26" s="11">
        <f t="shared" si="6"/>
        <v>716.06435964865364</v>
      </c>
      <c r="L26" s="11">
        <f t="shared" si="6"/>
        <v>671.15614267306671</v>
      </c>
      <c r="M26" s="11">
        <f t="shared" si="6"/>
        <v>626.24792569747979</v>
      </c>
      <c r="N26" s="11">
        <f t="shared" si="6"/>
        <v>581.49350398550791</v>
      </c>
      <c r="O26" s="11">
        <f t="shared" si="6"/>
        <v>183.79004611737074</v>
      </c>
    </row>
    <row r="27" spans="1:15" x14ac:dyDescent="0.25">
      <c r="A27" s="20"/>
      <c r="B27" s="14" t="s">
        <v>19</v>
      </c>
      <c r="C27" s="11">
        <f>[13]centralizare!D4</f>
        <v>271.07121126760558</v>
      </c>
      <c r="D27" s="11">
        <f>[13]centralizare!E4</f>
        <v>542.14242253521115</v>
      </c>
      <c r="E27" s="11">
        <f>[13]centralizare!F4</f>
        <v>542.14242253521115</v>
      </c>
      <c r="F27" s="11">
        <f>[13]centralizare!G4</f>
        <v>542.14242253521115</v>
      </c>
      <c r="G27" s="11">
        <f>[13]centralizare!H4</f>
        <v>542.14242253521115</v>
      </c>
      <c r="H27" s="11">
        <f>[13]centralizare!I4</f>
        <v>542.14242253521115</v>
      </c>
      <c r="I27" s="11">
        <f>[13]centralizare!J4</f>
        <v>542.14242253521115</v>
      </c>
      <c r="J27" s="11">
        <f>[13]centralizare!K4</f>
        <v>542.14242253521115</v>
      </c>
      <c r="K27" s="11">
        <f>[13]centralizare!L4</f>
        <v>542.14242253521115</v>
      </c>
      <c r="L27" s="11">
        <f>[13]centralizare!M4</f>
        <v>542.14242253521115</v>
      </c>
      <c r="M27" s="11">
        <f>[13]centralizare!N4</f>
        <v>542.14242253521115</v>
      </c>
      <c r="N27" s="11">
        <f>[13]centralizare!O4</f>
        <v>542.14242253521115</v>
      </c>
      <c r="O27" s="11">
        <f>[13]centralizare!P4</f>
        <v>180.71414084507043</v>
      </c>
    </row>
    <row r="28" spans="1:15" x14ac:dyDescent="0.25">
      <c r="A28" s="20"/>
      <c r="B28" s="14" t="s">
        <v>20</v>
      </c>
      <c r="C28" s="11">
        <f>[13]centralizare!D5</f>
        <v>263.18470811560246</v>
      </c>
      <c r="D28" s="11">
        <f>[13]centralizare!E5</f>
        <v>488.27945594255056</v>
      </c>
      <c r="E28" s="11">
        <f>[13]centralizare!F5</f>
        <v>443.37123896696346</v>
      </c>
      <c r="F28" s="11">
        <f>[13]centralizare!G5</f>
        <v>399.60110694212744</v>
      </c>
      <c r="G28" s="11">
        <f>[13]centralizare!H5</f>
        <v>353.55480501578921</v>
      </c>
      <c r="H28" s="11">
        <f>[13]centralizare!I5</f>
        <v>308.64658804020246</v>
      </c>
      <c r="I28" s="11">
        <f>[13]centralizare!J5</f>
        <v>263.73837106461576</v>
      </c>
      <c r="J28" s="11">
        <f>[13]centralizare!K5</f>
        <v>219.47609419621224</v>
      </c>
      <c r="K28" s="11">
        <f>[13]centralizare!L5</f>
        <v>173.92193711344243</v>
      </c>
      <c r="L28" s="11">
        <f>[13]centralizare!M5</f>
        <v>129.01372013785556</v>
      </c>
      <c r="M28" s="11">
        <f>[13]centralizare!N5</f>
        <v>84.105503162268676</v>
      </c>
      <c r="N28" s="11">
        <f>[13]centralizare!O5</f>
        <v>39.351081450296817</v>
      </c>
      <c r="O28" s="11">
        <f>[13]centralizare!P5</f>
        <v>3.0759052723003033</v>
      </c>
    </row>
    <row r="29" spans="1:15" x14ac:dyDescent="0.25">
      <c r="A29" s="21"/>
      <c r="B29" s="14" t="s">
        <v>21</v>
      </c>
      <c r="C29" s="11">
        <f>[13]centralizare!D6</f>
        <v>0</v>
      </c>
      <c r="D29" s="11">
        <f>[13]centralizare!E6</f>
        <v>0</v>
      </c>
      <c r="E29" s="11">
        <f>[13]centralizare!F6</f>
        <v>0</v>
      </c>
      <c r="F29" s="11">
        <f>[13]centralizare!G6</f>
        <v>0</v>
      </c>
      <c r="G29" s="11">
        <f>[13]centralizare!H6</f>
        <v>0</v>
      </c>
      <c r="H29" s="11">
        <f>[13]centralizare!I6</f>
        <v>0</v>
      </c>
      <c r="I29" s="11">
        <f>[13]centralizare!J6</f>
        <v>0</v>
      </c>
      <c r="J29" s="11">
        <f>[13]centralizare!K6</f>
        <v>0</v>
      </c>
      <c r="K29" s="11">
        <f>[13]centralizare!L6</f>
        <v>0</v>
      </c>
      <c r="L29" s="11">
        <f>[13]centralizare!M6</f>
        <v>0</v>
      </c>
      <c r="M29" s="11">
        <f>[13]centralizare!N6</f>
        <v>0</v>
      </c>
      <c r="N29" s="11">
        <f>[13]centralizare!O6</f>
        <v>0</v>
      </c>
      <c r="O29" s="11">
        <f>[13]centralizare!P6</f>
        <v>0</v>
      </c>
    </row>
    <row r="30" spans="1:15" ht="26.4" x14ac:dyDescent="0.25">
      <c r="A30" s="19" t="s">
        <v>22</v>
      </c>
      <c r="B30" s="10" t="s">
        <v>23</v>
      </c>
      <c r="C30" s="11">
        <f>SUM(C31:C33)</f>
        <v>534.25591938320804</v>
      </c>
      <c r="D30" s="11">
        <f t="shared" ref="D30:O30" si="7">SUM(D31:D33)</f>
        <v>1739.8894618110951</v>
      </c>
      <c r="E30" s="11">
        <f t="shared" si="7"/>
        <v>2258.9840615021744</v>
      </c>
      <c r="F30" s="11">
        <f t="shared" si="7"/>
        <v>2177.5593072551164</v>
      </c>
      <c r="G30" s="11">
        <f t="shared" si="7"/>
        <v>2205.0688247732223</v>
      </c>
      <c r="H30" s="11">
        <f t="shared" si="7"/>
        <v>2225.882305019858</v>
      </c>
      <c r="I30" s="11">
        <f t="shared" si="7"/>
        <v>2236.7556185998269</v>
      </c>
      <c r="J30" s="11">
        <f t="shared" si="7"/>
        <v>2239.8325389536458</v>
      </c>
      <c r="K30" s="11">
        <f t="shared" si="7"/>
        <v>2228.6817457597645</v>
      </c>
      <c r="L30" s="11">
        <f t="shared" si="7"/>
        <v>2209.7345593397331</v>
      </c>
      <c r="M30" s="11">
        <f t="shared" si="7"/>
        <v>2180.8472062530354</v>
      </c>
      <c r="N30" s="11">
        <f t="shared" si="7"/>
        <v>2142.6273706521747</v>
      </c>
      <c r="O30" s="11">
        <f t="shared" si="7"/>
        <v>875.36421278403748</v>
      </c>
    </row>
    <row r="31" spans="1:15" x14ac:dyDescent="0.25">
      <c r="A31" s="20"/>
      <c r="B31" s="14" t="s">
        <v>24</v>
      </c>
      <c r="C31" s="11">
        <f t="shared" ref="C31:O33" si="8">SUM(C15,C19)</f>
        <v>271.07121126760558</v>
      </c>
      <c r="D31" s="11">
        <f t="shared" si="8"/>
        <v>742.14242253521115</v>
      </c>
      <c r="E31" s="11">
        <f t="shared" si="8"/>
        <v>1022.1424225352112</v>
      </c>
      <c r="F31" s="11">
        <f t="shared" si="8"/>
        <v>1022.1424225352112</v>
      </c>
      <c r="G31" s="11">
        <f t="shared" si="8"/>
        <v>1142.1424225352112</v>
      </c>
      <c r="H31" s="11">
        <f t="shared" si="8"/>
        <v>1262.1424225352112</v>
      </c>
      <c r="I31" s="11">
        <f t="shared" si="8"/>
        <v>1382.1424225352112</v>
      </c>
      <c r="J31" s="11">
        <f t="shared" si="8"/>
        <v>1502.1424225352112</v>
      </c>
      <c r="K31" s="11">
        <f t="shared" si="8"/>
        <v>1622.1424225352112</v>
      </c>
      <c r="L31" s="11">
        <f t="shared" si="8"/>
        <v>1742.1424225352112</v>
      </c>
      <c r="M31" s="11">
        <f t="shared" si="8"/>
        <v>1862.1424225352112</v>
      </c>
      <c r="N31" s="11">
        <f t="shared" si="8"/>
        <v>1982.1424225352112</v>
      </c>
      <c r="O31" s="11">
        <f t="shared" si="8"/>
        <v>860.71414084507046</v>
      </c>
    </row>
    <row r="32" spans="1:15" x14ac:dyDescent="0.25">
      <c r="A32" s="20"/>
      <c r="B32" s="14" t="s">
        <v>25</v>
      </c>
      <c r="C32" s="11">
        <f t="shared" si="8"/>
        <v>263.18470811560246</v>
      </c>
      <c r="D32" s="11">
        <f t="shared" si="8"/>
        <v>997.74703927588394</v>
      </c>
      <c r="E32" s="11">
        <f t="shared" si="8"/>
        <v>1236.8416389669633</v>
      </c>
      <c r="F32" s="11">
        <f t="shared" si="8"/>
        <v>1155.4168847199051</v>
      </c>
      <c r="G32" s="11">
        <f t="shared" si="8"/>
        <v>1062.9264022380114</v>
      </c>
      <c r="H32" s="11">
        <f t="shared" si="8"/>
        <v>963.73988248464684</v>
      </c>
      <c r="I32" s="11">
        <f t="shared" si="8"/>
        <v>854.61319606461575</v>
      </c>
      <c r="J32" s="11">
        <f t="shared" si="8"/>
        <v>737.6901164184344</v>
      </c>
      <c r="K32" s="11">
        <f t="shared" si="8"/>
        <v>606.53932322455353</v>
      </c>
      <c r="L32" s="11">
        <f t="shared" si="8"/>
        <v>467.59213680452211</v>
      </c>
      <c r="M32" s="11">
        <f t="shared" si="8"/>
        <v>318.70478371782423</v>
      </c>
      <c r="N32" s="11">
        <f t="shared" si="8"/>
        <v>160.48494811696349</v>
      </c>
      <c r="O32" s="11">
        <f t="shared" si="8"/>
        <v>14.65007193896697</v>
      </c>
    </row>
    <row r="33" spans="1:15" x14ac:dyDescent="0.25">
      <c r="A33" s="21"/>
      <c r="B33" s="14" t="s">
        <v>26</v>
      </c>
      <c r="C33" s="11">
        <f t="shared" si="8"/>
        <v>0</v>
      </c>
      <c r="D33" s="11">
        <f t="shared" si="8"/>
        <v>0</v>
      </c>
      <c r="E33" s="11">
        <f t="shared" si="8"/>
        <v>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si="8"/>
        <v>0</v>
      </c>
      <c r="N33" s="11">
        <f t="shared" si="8"/>
        <v>0</v>
      </c>
      <c r="O33" s="11">
        <f t="shared" si="8"/>
        <v>0</v>
      </c>
    </row>
    <row r="34" spans="1:15" x14ac:dyDescent="0.25">
      <c r="B34" s="15" t="str">
        <f>'[13]anexa 1.3'!B30</f>
        <v>Date financiare valabile la 11.03.2025</v>
      </c>
    </row>
    <row r="35" spans="1:15" x14ac:dyDescent="0.25">
      <c r="B35" s="15"/>
    </row>
    <row r="36" spans="1:15" x14ac:dyDescent="0.25">
      <c r="B36" s="16" t="s">
        <v>27</v>
      </c>
      <c r="C36" s="16"/>
      <c r="D36" s="17"/>
      <c r="E36" s="17"/>
      <c r="F36" s="17"/>
      <c r="G36" s="2" t="s">
        <v>28</v>
      </c>
      <c r="K36" s="17"/>
      <c r="L36" s="17"/>
      <c r="M36" s="17"/>
      <c r="N36" s="16"/>
    </row>
    <row r="37" spans="1:15" x14ac:dyDescent="0.25">
      <c r="B37" s="16" t="s">
        <v>29</v>
      </c>
      <c r="C37" s="16"/>
      <c r="D37" s="17"/>
      <c r="E37" s="17"/>
      <c r="F37" s="17"/>
      <c r="G37" s="22"/>
      <c r="H37" s="22"/>
      <c r="I37" s="22"/>
      <c r="K37" s="18"/>
      <c r="L37" s="17"/>
      <c r="M37" s="17"/>
      <c r="N37" s="16"/>
    </row>
    <row r="38" spans="1:15" x14ac:dyDescent="0.25">
      <c r="B38" s="3" t="s">
        <v>30</v>
      </c>
      <c r="C38" s="3"/>
      <c r="E38" s="17"/>
      <c r="F38" s="17"/>
      <c r="G38" s="22"/>
      <c r="H38" s="22"/>
      <c r="I38" s="22"/>
      <c r="K38" s="17"/>
      <c r="L38" s="17"/>
      <c r="M38" s="17"/>
      <c r="N38" s="3"/>
    </row>
    <row r="43" spans="1:15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5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</sheetData>
  <mergeCells count="12">
    <mergeCell ref="G38:I38"/>
    <mergeCell ref="E2:F2"/>
    <mergeCell ref="A9:N10"/>
    <mergeCell ref="A12:A13"/>
    <mergeCell ref="B12:B13"/>
    <mergeCell ref="C12:D12"/>
    <mergeCell ref="A14:A17"/>
    <mergeCell ref="A18:A21"/>
    <mergeCell ref="A22:A25"/>
    <mergeCell ref="A26:A29"/>
    <mergeCell ref="A30:A33"/>
    <mergeCell ref="G37:I37"/>
  </mergeCells>
  <printOptions horizontalCentered="1" verticalCentered="1"/>
  <pageMargins left="0" right="0" top="0" bottom="0" header="0.35" footer="0.51"/>
  <pageSetup paperSize="9" scale="90" orientation="landscape" r:id="rId1"/>
  <headerFooter alignWithMargins="0">
    <oddHeader>&amp;Rpagina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1.4</vt:lpstr>
      <vt:lpstr>'anexa 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2025-03-11T08:57:48Z</dcterms:created>
  <dcterms:modified xsi:type="dcterms:W3CDTF">2025-03-23T07:53:39Z</dcterms:modified>
</cp:coreProperties>
</file>